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9" i="1" l="1"/>
  <c r="C41" i="1"/>
  <c r="C42" i="1"/>
  <c r="C43" i="1"/>
  <c r="D49" i="1" l="1"/>
  <c r="D48" i="1" s="1"/>
  <c r="E49" i="1"/>
  <c r="E48" i="1" s="1"/>
  <c r="C49" i="1"/>
  <c r="C48" i="1" s="1"/>
  <c r="C46" i="1"/>
  <c r="D46" i="1"/>
  <c r="E46" i="1"/>
  <c r="D54" i="1" l="1"/>
  <c r="D52" i="1" s="1"/>
  <c r="D47" i="1" s="1"/>
  <c r="E54" i="1"/>
  <c r="E52" i="1" s="1"/>
  <c r="E47" i="1" s="1"/>
  <c r="C54" i="1"/>
  <c r="C52" i="1" s="1"/>
  <c r="C47" i="1" s="1"/>
  <c r="C57" i="1" l="1"/>
  <c r="D57" i="1"/>
  <c r="E57" i="1"/>
  <c r="E51" i="1" l="1"/>
  <c r="D51" i="1"/>
  <c r="C51" i="1"/>
  <c r="C37" i="1" l="1"/>
  <c r="D37" i="1"/>
  <c r="E37" i="1"/>
  <c r="E60" i="1" l="1"/>
  <c r="D60" i="1"/>
  <c r="E59" i="1"/>
  <c r="D59" i="1"/>
  <c r="E56" i="1"/>
  <c r="D56" i="1"/>
  <c r="E45" i="1"/>
  <c r="D45" i="1"/>
  <c r="C60" i="1"/>
  <c r="C59" i="1" s="1"/>
  <c r="C45" i="1" s="1"/>
  <c r="C62" i="1" s="1"/>
  <c r="C56" i="1"/>
  <c r="E39" i="1"/>
  <c r="D39" i="1"/>
  <c r="C39" i="1"/>
  <c r="E35" i="1"/>
  <c r="E34" i="1" s="1"/>
  <c r="D35" i="1"/>
  <c r="D34" i="1" s="1"/>
  <c r="C35" i="1"/>
  <c r="C34" i="1" s="1"/>
  <c r="E32" i="1"/>
  <c r="D32" i="1"/>
  <c r="C32" i="1"/>
  <c r="E29" i="1"/>
  <c r="E28" i="1" s="1"/>
  <c r="D29" i="1"/>
  <c r="D28" i="1" s="1"/>
  <c r="C29" i="1"/>
  <c r="C28" i="1" s="1"/>
  <c r="E23" i="1"/>
  <c r="D23" i="1"/>
  <c r="C23" i="1"/>
  <c r="E21" i="1"/>
  <c r="E20" i="1" s="1"/>
  <c r="D21" i="1"/>
  <c r="D20" i="1" s="1"/>
  <c r="C21" i="1"/>
  <c r="C20" i="1" s="1"/>
  <c r="E31" i="1" l="1"/>
  <c r="E19" i="1" s="1"/>
  <c r="E62" i="1" s="1"/>
  <c r="C31" i="1"/>
  <c r="D31" i="1"/>
  <c r="D19" i="1" s="1"/>
  <c r="D62" i="1" s="1"/>
</calcChain>
</file>

<file path=xl/sharedStrings.xml><?xml version="1.0" encoding="utf-8"?>
<sst xmlns="http://schemas.openxmlformats.org/spreadsheetml/2006/main" count="104" uniqueCount="97">
  <si>
    <t>(тыс. рублей)</t>
  </si>
  <si>
    <t>к решению Совета депутатов</t>
  </si>
  <si>
    <t>муниципального образования</t>
  </si>
  <si>
    <t>Мичуринский сельсовет</t>
  </si>
  <si>
    <t>«О бюджете муниципального</t>
  </si>
  <si>
    <t>образования Мичуринский</t>
  </si>
  <si>
    <t>ПОСТУПЛЕНИЕ ДОХОДОВ В БЮДЖЕТ</t>
  </si>
  <si>
    <t>МУНИЦИПАЛЬНОГО ОБРАЗОВАНИЯ МИЧУРИНСКИЙ   СЕЛЬСОВЕТ</t>
  </si>
  <si>
    <t>Сумма</t>
  </si>
  <si>
    <t>1 00 00000 00 0000 000</t>
  </si>
  <si>
    <t xml:space="preserve">Налоговые и неналоговые доходы </t>
  </si>
  <si>
    <t>1 01 00000 00 0000 000</t>
  </si>
  <si>
    <t>Налоги на прибыль, доходы</t>
  </si>
  <si>
    <t>1 01 02000 01 0000 110</t>
  </si>
  <si>
    <t>Налог на доходы физических  лиц</t>
  </si>
  <si>
    <t>1 01 02010 01 0000 110</t>
  </si>
  <si>
    <t>Налог на доходы физических 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</si>
  <si>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</si>
  <si>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</si>
  <si>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</si>
  <si>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</si>
  <si>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</si>
  <si>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</si>
  <si>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</si>
  <si>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</si>
  <si>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</si>
  <si>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</si>
  <si>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</si>
  <si>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</si>
  <si>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 налогообложения, расположенным в  границах сельских поселений</t>
  </si>
  <si>
    <t>1 06 06000 00 0000 110</t>
  </si>
  <si>
    <t>Земельный налог</t>
  </si>
  <si>
    <t>1 06 06040 00 0000 110</t>
  </si>
  <si>
    <t xml:space="preserve"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платежу. В том числе по отмененному)                                              </t>
  </si>
  <si>
    <t>Земельный налог с организации,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платежу. В том числе по отмененному)</t>
  </si>
  <si>
    <t>1 06 06033 10 0000 110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</si>
  <si>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</si>
  <si>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</si>
  <si>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</si>
  <si>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  действий  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</si>
  <si>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2 00 00000 00 0000 000</t>
  </si>
  <si>
    <t>Безвозмездные поступления</t>
  </si>
  <si>
    <t xml:space="preserve">Субвенции бюджетам субъектов Российской Федерации  и  муниципальных образований </t>
  </si>
  <si>
    <t>Субвенции бюджетам сельских поселений на 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</si>
  <si>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</si>
  <si>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 сельских поселений</t>
  </si>
  <si>
    <t>Всего  доходов :</t>
  </si>
  <si>
    <r>
      <t xml:space="preserve">Земельный налог с физических лиц, обладающих земельным участком, расположенным в границах сельских поселений </t>
    </r>
    <r>
      <rPr>
        <sz val="14"/>
        <color theme="1"/>
        <rFont val="Times New Roman"/>
        <family val="1"/>
        <charset val="204"/>
      </rPr>
      <t>(сумма платежа (перерасчеты, недоимка и задолженность по соответствующему платежу. В том числе по отмененному)</t>
    </r>
    <r>
      <rPr>
        <i/>
        <sz val="14"/>
        <color theme="1"/>
        <rFont val="Times New Roman"/>
        <family val="1"/>
        <charset val="204"/>
      </rPr>
      <t xml:space="preserve">                                               </t>
    </r>
  </si>
  <si>
    <t>Приложение № 5</t>
  </si>
  <si>
    <t xml:space="preserve"> Код бюджетной классификации Российской Федерации</t>
  </si>
  <si>
    <t>Наименование доходов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</si>
  <si>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</si>
  <si>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</si>
  <si>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</si>
  <si>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</si>
  <si>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</si>
  <si>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</si>
  <si>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2021г.</t>
  </si>
  <si>
    <t>2022г.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</si>
  <si>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</si>
  <si>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</si>
  <si>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</si>
  <si>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</si>
  <si>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</si>
  <si>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</si>
  <si>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1 03 02251 01 0000 110</t>
  </si>
  <si>
    <t>1 03 02261 01 0000 110</t>
  </si>
  <si>
    <t>2 02 20000 00 0000 150</t>
  </si>
  <si>
    <t>2 02 20216 10 0000 150</t>
  </si>
  <si>
    <t xml:space="preserve"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</si>
  <si>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сельсовет на 2021 год и плановый</t>
  </si>
  <si>
    <t>период 2022-2023 г.г.»</t>
  </si>
  <si>
    <t>НА 2021 ГОД И ПЛАНОВЫЙ ПЕРИОД 2022-2023ГГ.</t>
  </si>
  <si>
    <t>2023г.</t>
  </si>
  <si>
    <t>1 06 06030 10 0000 110</t>
  </si>
  <si>
    <t>2 02 15001 00 0000 150</t>
  </si>
  <si>
    <t>2 02 15001 10 0000 150</t>
  </si>
  <si>
    <t>2 02 25576 10 0000 150</t>
  </si>
  <si>
    <t>2 02 25576 00 0000 150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</si>
  <si>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</si>
  <si>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</si>
  <si>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Дотации на выравнивание бюджетной обеспеченности</t>
  </si>
  <si>
    <t>2 02 00000 00 0000 000</t>
  </si>
  <si>
    <t>2 02 10000 00 0000 150</t>
  </si>
  <si>
    <t>Дотации бюджетам субъектов оссийской Федерации и муниципальных образований</t>
  </si>
  <si>
    <t>Субсидии бюджетам сельских поселений на обеспечение комплексного развития сельских территорий</t>
  </si>
  <si>
    <t>Субсидии бюджетам субъектов Российской Федерации и муниципальных образований (межбюджетные субсидии)</t>
  </si>
  <si>
    <t>1 06 06043 10 0000 110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</si>
  <si>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</si>
  <si>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</si>
  <si>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</si>
  <si>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</si>
  <si>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1 11 00000 00 0000 000</t>
  </si>
  <si>
    <t>1 11 05000 00 0000 120</t>
  </si>
  <si>
    <t>1 11 05030 00 0000 120</t>
  </si>
  <si>
    <t>1 11 05035 10 0000 120</t>
  </si>
  <si>
    <t>от 24.09.2021г. №46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</si>
</sst>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49" fontId="2" fillId="0" borderId="0" xfId="0" applyNumberFormat="1" applyFont="1" applyAlignment="1" applyProtection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abSelected="1" topLeftCell="A50" zoomScaleNormal="100" workbookViewId="0">
      <selection activeCell="B65" sqref="B65"/>
    </sheetView>
  </sheetViews>
  <sheetFormatPr defaultColWidth="9.109375" defaultRowHeight="18" x14ac:dyDescent="0.35"/>
  <cols>
    <col min="1" max="1" width="33.109375" style="3" customWidth="1"/>
    <col min="2" max="2" width="142.44140625" style="4" customWidth="1"/>
    <col min="3" max="3" width="14.88671875" style="4" customWidth="1"/>
    <col min="4" max="4" width="14.33203125" style="4" customWidth="1"/>
    <col min="5" max="5" width="14.5546875" style="4" customWidth="1"/>
    <col min="6" max="16384" width="9.109375" style="4"/>
  </cols>
  <sheetData>
    <row r="1" spans="1:5" x14ac:dyDescent="0.35">
      <c r="E1" s="1" t="s">
        <v>48</v>
      </c>
    </row>
    <row r="2" spans="1:5" x14ac:dyDescent="0.35">
      <c r="E2" s="1" t="s">
        <v>1</v>
      </c>
    </row>
    <row r="3" spans="1:5" x14ac:dyDescent="0.35">
      <c r="E3" s="1" t="s">
        <v>2</v>
      </c>
    </row>
    <row r="4" spans="1:5" x14ac:dyDescent="0.35">
      <c r="E4" s="1" t="s">
        <v>3</v>
      </c>
    </row>
    <row r="5" spans="1:5" x14ac:dyDescent="0.35">
      <c r="E5" s="1" t="s">
        <v>4</v>
      </c>
    </row>
    <row r="6" spans="1:5" x14ac:dyDescent="0.35">
      <c r="E6" s="1" t="s">
        <v>5</v>
      </c>
    </row>
    <row r="7" spans="1:5" x14ac:dyDescent="0.35">
      <c r="E7" s="1" t="s">
        <v>70</v>
      </c>
    </row>
    <row r="8" spans="1:5" x14ac:dyDescent="0.35">
      <c r="E8" s="1" t="s">
        <v>71</v>
      </c>
    </row>
    <row r="9" spans="1:5" x14ac:dyDescent="0.35">
      <c r="E9" s="1" t="s">
        <v>96</v>
      </c>
    </row>
    <row r="11" spans="1:5" x14ac:dyDescent="0.35">
      <c r="A11" s="52" t="s">
        <v>6</v>
      </c>
      <c r="B11" s="52"/>
      <c r="C11" s="52"/>
      <c r="D11" s="52"/>
      <c r="E11" s="52"/>
    </row>
    <row r="12" spans="1:5" x14ac:dyDescent="0.35">
      <c r="A12" s="52" t="s">
        <v>7</v>
      </c>
      <c r="B12" s="52"/>
      <c r="C12" s="52"/>
      <c r="D12" s="52"/>
      <c r="E12" s="52"/>
    </row>
    <row r="13" spans="1:5" x14ac:dyDescent="0.35">
      <c r="A13" s="52" t="s">
        <v>72</v>
      </c>
      <c r="B13" s="52"/>
      <c r="C13" s="52"/>
      <c r="D13" s="52"/>
      <c r="E13" s="52"/>
    </row>
    <row r="15" spans="1:5" ht="18.600000000000001" thickBot="1" x14ac:dyDescent="0.4">
      <c r="E15" s="2" t="s">
        <v>0</v>
      </c>
    </row>
    <row r="16" spans="1:5" s="7" customFormat="1" ht="39.9" customHeight="1" thickBot="1" x14ac:dyDescent="0.35">
      <c r="A16" s="53" t="s">
        <v>49</v>
      </c>
      <c r="B16" s="53" t="s">
        <v>50</v>
      </c>
      <c r="C16" s="53" t="s">
        <v>8</v>
      </c>
      <c r="D16" s="53"/>
      <c r="E16" s="53"/>
    </row>
    <row r="17" spans="1:5" s="7" customFormat="1" ht="39.9" customHeight="1" thickBot="1" x14ac:dyDescent="0.35">
      <c r="A17" s="53"/>
      <c r="B17" s="53"/>
      <c r="C17" s="8" t="s">
        <v>57</v>
      </c>
      <c r="D17" s="8" t="s">
        <v>58</v>
      </c>
      <c r="E17" s="8" t="s">
        <v>73</v>
      </c>
    </row>
    <row r="18" spans="1:5" s="5" customFormat="1" ht="39.9" customHeight="1" thickBot="1" x14ac:dyDescent="0.35">
      <c r="A18" s="16">
        <v>1</v>
      </c>
      <c r="B18" s="16">
        <v>2</v>
      </c>
      <c r="C18" s="16">
        <v>3</v>
      </c>
      <c r="D18" s="16">
        <v>4</v>
      </c>
      <c r="E18" s="16">
        <v>5</v>
      </c>
    </row>
    <row r="19" spans="1:5" s="5" customFormat="1" ht="18.600000000000001" thickBot="1" x14ac:dyDescent="0.35">
      <c r="A19" s="8" t="s">
        <v>9</v>
      </c>
      <c r="B19" s="17" t="s">
        <v>10</v>
      </c>
      <c r="C19" s="10">
        <f>SUM(C20+C23+C28+C31+C39)</f>
        <v>3913.7000000000003</v>
      </c>
      <c r="D19" s="10">
        <f>SUM(D20+D23+D28+D31+D39)</f>
        <v>3810</v>
      </c>
      <c r="E19" s="10">
        <f>SUM(E20+E23+E28+E31+E39)</f>
        <v>3922.4</v>
      </c>
    </row>
    <row r="20" spans="1:5" s="5" customFormat="1" ht="18.600000000000001" thickBot="1" x14ac:dyDescent="0.35">
      <c r="A20" s="8" t="s">
        <v>11</v>
      </c>
      <c r="B20" s="17" t="s">
        <v>12</v>
      </c>
      <c r="C20" s="10">
        <f t="shared" ref="C20:E21" si="0">SUM(C21)</f>
        <v>2206.8000000000002</v>
      </c>
      <c r="D20" s="10">
        <f t="shared" si="0"/>
        <v>2279.6</v>
      </c>
      <c r="E20" s="10">
        <f t="shared" si="0"/>
        <v>2370.8000000000002</v>
      </c>
    </row>
    <row r="21" spans="1:5" s="5" customFormat="1" ht="18.600000000000001" thickBot="1" x14ac:dyDescent="0.35">
      <c r="A21" s="16" t="s">
        <v>13</v>
      </c>
      <c r="B21" s="30" t="s">
        <v>14</v>
      </c>
      <c r="C21" s="12">
        <f t="shared" si="0"/>
        <v>2206.8000000000002</v>
      </c>
      <c r="D21" s="12">
        <f t="shared" si="0"/>
        <v>2279.6</v>
      </c>
      <c r="E21" s="12">
        <f t="shared" si="0"/>
        <v>2370.8000000000002</v>
      </c>
    </row>
    <row r="22" spans="1:5" s="5" customFormat="1" ht="78.75" customHeight="1" thickBot="1" x14ac:dyDescent="0.35">
      <c r="A22" s="16" t="s">
        <v>15</v>
      </c>
      <c r="B22" s="30" t="s">
        <v>16</v>
      </c>
      <c r="C22" s="12">
        <v>2206.8000000000002</v>
      </c>
      <c r="D22" s="12">
        <v>2279.6</v>
      </c>
      <c r="E22" s="12">
        <v>2370.8000000000002</v>
      </c>
    </row>
    <row r="23" spans="1:5" s="5" customFormat="1" ht="21.75" customHeight="1" thickBot="1" x14ac:dyDescent="0.35">
      <c r="A23" s="8" t="s">
        <v>17</v>
      </c>
      <c r="B23" s="31" t="s">
        <v>18</v>
      </c>
      <c r="C23" s="10">
        <f>SUM(C24:C27)</f>
        <v>500</v>
      </c>
      <c r="D23" s="10">
        <f>SUM(D24:D27)</f>
        <v>516.5</v>
      </c>
      <c r="E23" s="10">
        <f>SUM(E24:E27)</f>
        <v>537.19999999999993</v>
      </c>
    </row>
    <row r="24" spans="1:5" s="5" customFormat="1" ht="77.25" customHeight="1" thickBot="1" x14ac:dyDescent="0.35">
      <c r="A24" s="16" t="s">
        <v>63</v>
      </c>
      <c r="B24" s="30" t="s">
        <v>59</v>
      </c>
      <c r="C24" s="12">
        <v>229.6</v>
      </c>
      <c r="D24" s="12">
        <v>237.5</v>
      </c>
      <c r="E24" s="12">
        <v>248.7</v>
      </c>
    </row>
    <row r="25" spans="1:5" s="5" customFormat="1" ht="72.599999999999994" thickBot="1" x14ac:dyDescent="0.35">
      <c r="A25" s="16" t="s">
        <v>64</v>
      </c>
      <c r="B25" s="30" t="s">
        <v>62</v>
      </c>
      <c r="C25" s="12">
        <v>1.3</v>
      </c>
      <c r="D25" s="12">
        <v>1.3</v>
      </c>
      <c r="E25" s="12">
        <v>1.4</v>
      </c>
    </row>
    <row r="26" spans="1:5" s="5" customFormat="1" ht="72.599999999999994" thickBot="1" x14ac:dyDescent="0.35">
      <c r="A26" s="16" t="s">
        <v>65</v>
      </c>
      <c r="B26" s="30" t="s">
        <v>60</v>
      </c>
      <c r="C26" s="12">
        <v>302</v>
      </c>
      <c r="D26" s="12">
        <v>311.5</v>
      </c>
      <c r="E26" s="12">
        <v>325.3</v>
      </c>
    </row>
    <row r="27" spans="1:5" s="6" customFormat="1" ht="72.599999999999994" thickBot="1" x14ac:dyDescent="0.35">
      <c r="A27" s="16" t="s">
        <v>66</v>
      </c>
      <c r="B27" s="30" t="s">
        <v>61</v>
      </c>
      <c r="C27" s="12">
        <v>-32.9</v>
      </c>
      <c r="D27" s="12">
        <v>-33.799999999999997</v>
      </c>
      <c r="E27" s="12">
        <v>-38.200000000000003</v>
      </c>
    </row>
    <row r="28" spans="1:5" s="6" customFormat="1" ht="18.600000000000001" thickBot="1" x14ac:dyDescent="0.35">
      <c r="A28" s="8" t="s">
        <v>19</v>
      </c>
      <c r="B28" s="31" t="s">
        <v>20</v>
      </c>
      <c r="C28" s="10">
        <f>SUM(C29)</f>
        <v>204</v>
      </c>
      <c r="D28" s="10">
        <f t="shared" ref="D28:E29" si="1">SUM(D29)</f>
        <v>11</v>
      </c>
      <c r="E28" s="10">
        <f t="shared" si="1"/>
        <v>11.5</v>
      </c>
    </row>
    <row r="29" spans="1:5" s="5" customFormat="1" ht="18.600000000000001" thickBot="1" x14ac:dyDescent="0.35">
      <c r="A29" s="8" t="s">
        <v>21</v>
      </c>
      <c r="B29" s="31" t="s">
        <v>22</v>
      </c>
      <c r="C29" s="10">
        <f>SUM(C30)</f>
        <v>204</v>
      </c>
      <c r="D29" s="10">
        <f t="shared" si="1"/>
        <v>11</v>
      </c>
      <c r="E29" s="10">
        <f t="shared" si="1"/>
        <v>11.5</v>
      </c>
    </row>
    <row r="30" spans="1:5" s="5" customFormat="1" ht="18.600000000000001" thickBot="1" x14ac:dyDescent="0.35">
      <c r="A30" s="13" t="s">
        <v>23</v>
      </c>
      <c r="B30" s="32" t="s">
        <v>22</v>
      </c>
      <c r="C30" s="15">
        <v>204</v>
      </c>
      <c r="D30" s="15">
        <v>11</v>
      </c>
      <c r="E30" s="15">
        <v>11.5</v>
      </c>
    </row>
    <row r="31" spans="1:5" s="5" customFormat="1" ht="18.600000000000001" thickBot="1" x14ac:dyDescent="0.35">
      <c r="A31" s="8" t="s">
        <v>24</v>
      </c>
      <c r="B31" s="31" t="s">
        <v>25</v>
      </c>
      <c r="C31" s="10">
        <f>SUM(C32+C34)</f>
        <v>1002.9</v>
      </c>
      <c r="D31" s="10">
        <f t="shared" ref="D31:E31" si="2">SUM(D32+D34)</f>
        <v>1002.9</v>
      </c>
      <c r="E31" s="10">
        <f t="shared" si="2"/>
        <v>1002.9</v>
      </c>
    </row>
    <row r="32" spans="1:5" s="7" customFormat="1" thickBot="1" x14ac:dyDescent="0.35">
      <c r="A32" s="8" t="s">
        <v>26</v>
      </c>
      <c r="B32" s="31" t="s">
        <v>27</v>
      </c>
      <c r="C32" s="10">
        <f t="shared" ref="C32:E32" si="3">SUM(C33)</f>
        <v>15.4</v>
      </c>
      <c r="D32" s="10">
        <f t="shared" si="3"/>
        <v>15.4</v>
      </c>
      <c r="E32" s="10">
        <f t="shared" si="3"/>
        <v>15.4</v>
      </c>
    </row>
    <row r="33" spans="1:5" ht="36.6" thickBot="1" x14ac:dyDescent="0.4">
      <c r="A33" s="13" t="s">
        <v>28</v>
      </c>
      <c r="B33" s="32" t="s">
        <v>29</v>
      </c>
      <c r="C33" s="15">
        <v>15.4</v>
      </c>
      <c r="D33" s="15">
        <v>15.4</v>
      </c>
      <c r="E33" s="15">
        <v>15.4</v>
      </c>
    </row>
    <row r="34" spans="1:5" ht="18.600000000000001" thickBot="1" x14ac:dyDescent="0.4">
      <c r="A34" s="8" t="s">
        <v>30</v>
      </c>
      <c r="B34" s="31" t="s">
        <v>31</v>
      </c>
      <c r="C34" s="10">
        <f>SUM(C37+C35)</f>
        <v>987.5</v>
      </c>
      <c r="D34" s="10">
        <f>SUM(D37+D35)</f>
        <v>987.5</v>
      </c>
      <c r="E34" s="10">
        <f>SUM(E37+E35)</f>
        <v>987.5</v>
      </c>
    </row>
    <row r="35" spans="1:5" ht="39.75" customHeight="1" thickBot="1" x14ac:dyDescent="0.4">
      <c r="A35" s="16" t="s">
        <v>74</v>
      </c>
      <c r="B35" s="30" t="s">
        <v>34</v>
      </c>
      <c r="C35" s="12">
        <f>SUM(C36)</f>
        <v>745</v>
      </c>
      <c r="D35" s="12">
        <f>SUM(D36)</f>
        <v>745</v>
      </c>
      <c r="E35" s="12">
        <f>SUM(E36)</f>
        <v>745</v>
      </c>
    </row>
    <row r="36" spans="1:5" ht="36.6" thickBot="1" x14ac:dyDescent="0.4">
      <c r="A36" s="13" t="s">
        <v>35</v>
      </c>
      <c r="B36" s="32" t="s">
        <v>34</v>
      </c>
      <c r="C36" s="15">
        <v>745</v>
      </c>
      <c r="D36" s="15">
        <v>745</v>
      </c>
      <c r="E36" s="15">
        <v>745</v>
      </c>
    </row>
    <row r="37" spans="1:5" ht="38.25" customHeight="1" thickBot="1" x14ac:dyDescent="0.4">
      <c r="A37" s="16" t="s">
        <v>32</v>
      </c>
      <c r="B37" s="30" t="s">
        <v>33</v>
      </c>
      <c r="C37" s="12">
        <f>SUM(C38)</f>
        <v>242.5</v>
      </c>
      <c r="D37" s="12">
        <f t="shared" ref="D37:E37" si="4">SUM(D38)</f>
        <v>242.5</v>
      </c>
      <c r="E37" s="12">
        <f t="shared" si="4"/>
        <v>242.5</v>
      </c>
    </row>
    <row r="38" spans="1:5" ht="36" customHeight="1" thickBot="1" x14ac:dyDescent="0.4">
      <c r="A38" s="13" t="s">
        <v>87</v>
      </c>
      <c r="B38" s="32" t="s">
        <v>47</v>
      </c>
      <c r="C38" s="12">
        <v>242.5</v>
      </c>
      <c r="D38" s="12">
        <v>242.5</v>
      </c>
      <c r="E38" s="12">
        <v>242.5</v>
      </c>
    </row>
    <row r="39" spans="1:5" ht="18.600000000000001" hidden="1" thickBot="1" x14ac:dyDescent="0.4">
      <c r="A39" s="8" t="s">
        <v>36</v>
      </c>
      <c r="B39" s="31" t="s">
        <v>37</v>
      </c>
      <c r="C39" s="10">
        <f>SUM(C40)</f>
        <v>0</v>
      </c>
      <c r="D39" s="10">
        <f t="shared" ref="D39:E39" si="5">SUM(D40)</f>
        <v>0</v>
      </c>
      <c r="E39" s="10">
        <f t="shared" si="5"/>
        <v>0</v>
      </c>
    </row>
    <row r="40" spans="1:5" ht="54.6" hidden="1" thickBot="1" x14ac:dyDescent="0.4">
      <c r="A40" s="21" t="s">
        <v>38</v>
      </c>
      <c r="B40" s="43" t="s">
        <v>39</v>
      </c>
      <c r="C40" s="15">
        <v>0</v>
      </c>
      <c r="D40" s="15">
        <v>0</v>
      </c>
      <c r="E40" s="15">
        <v>0</v>
      </c>
    </row>
    <row r="41" spans="1:5" s="51" customFormat="1" ht="35.4" thickBot="1" x14ac:dyDescent="0.35">
      <c r="A41" s="47" t="s">
        <v>92</v>
      </c>
      <c r="B41" s="48" t="s">
        <v>88</v>
      </c>
      <c r="C41" s="49">
        <f>C42</f>
        <v>18.77</v>
      </c>
      <c r="D41" s="50">
        <v>0</v>
      </c>
      <c r="E41" s="50">
        <v>0</v>
      </c>
    </row>
    <row r="42" spans="1:5" ht="54.6" thickBot="1" x14ac:dyDescent="0.4">
      <c r="A42" s="44" t="s">
        <v>93</v>
      </c>
      <c r="B42" s="45" t="s">
        <v>89</v>
      </c>
      <c r="C42" s="42">
        <f>C43</f>
        <v>18.77</v>
      </c>
      <c r="D42" s="15">
        <v>0</v>
      </c>
      <c r="E42" s="15">
        <v>0</v>
      </c>
    </row>
    <row r="43" spans="1:5" ht="54.6" thickBot="1" x14ac:dyDescent="0.4">
      <c r="A43" s="44" t="s">
        <v>94</v>
      </c>
      <c r="B43" s="45" t="s">
        <v>90</v>
      </c>
      <c r="C43" s="42">
        <f>C44</f>
        <v>18.77</v>
      </c>
      <c r="D43" s="15">
        <v>0</v>
      </c>
      <c r="E43" s="15">
        <v>0</v>
      </c>
    </row>
    <row r="44" spans="1:5" ht="36.6" thickBot="1" x14ac:dyDescent="0.4">
      <c r="A44" s="46" t="s">
        <v>95</v>
      </c>
      <c r="B44" s="45" t="s">
        <v>91</v>
      </c>
      <c r="C44" s="42">
        <v>18.77</v>
      </c>
      <c r="D44" s="15">
        <v>0</v>
      </c>
      <c r="E44" s="15">
        <v>0</v>
      </c>
    </row>
    <row r="45" spans="1:5" ht="18.600000000000001" thickBot="1" x14ac:dyDescent="0.4">
      <c r="A45" s="22" t="s">
        <v>40</v>
      </c>
      <c r="B45" s="38" t="s">
        <v>41</v>
      </c>
      <c r="C45" s="10">
        <f>SUM(C46+C51+C56+C59+C52)</f>
        <v>4293.96</v>
      </c>
      <c r="D45" s="10">
        <f>SUM(D46+D51+D56+D59+D52)</f>
        <v>103</v>
      </c>
      <c r="E45" s="10">
        <f>SUM(E46+E51+E56+E59+E52)</f>
        <v>470</v>
      </c>
    </row>
    <row r="46" spans="1:5" ht="18.600000000000001" thickBot="1" x14ac:dyDescent="0.4">
      <c r="A46" s="9" t="s">
        <v>75</v>
      </c>
      <c r="B46" s="34" t="s">
        <v>81</v>
      </c>
      <c r="C46" s="10">
        <f>SUM(C50)</f>
        <v>113</v>
      </c>
      <c r="D46" s="10">
        <f t="shared" ref="D46:E46" si="6">SUM(D50)</f>
        <v>0</v>
      </c>
      <c r="E46" s="10">
        <f t="shared" si="6"/>
        <v>0</v>
      </c>
    </row>
    <row r="47" spans="1:5" ht="18.600000000000001" thickBot="1" x14ac:dyDescent="0.4">
      <c r="A47" s="26" t="s">
        <v>82</v>
      </c>
      <c r="B47" s="35" t="s">
        <v>79</v>
      </c>
      <c r="C47" s="10">
        <f>C48+C52</f>
        <v>113</v>
      </c>
      <c r="D47" s="10">
        <f>D48+D52</f>
        <v>0</v>
      </c>
      <c r="E47" s="10">
        <f>E48+E52</f>
        <v>362.9</v>
      </c>
    </row>
    <row r="48" spans="1:5" ht="18.600000000000001" thickBot="1" x14ac:dyDescent="0.4">
      <c r="A48" s="27" t="s">
        <v>83</v>
      </c>
      <c r="B48" s="36" t="s">
        <v>84</v>
      </c>
      <c r="C48" s="19">
        <f>C49</f>
        <v>113</v>
      </c>
      <c r="D48" s="19">
        <f t="shared" ref="D48:E48" si="7">D49</f>
        <v>0</v>
      </c>
      <c r="E48" s="19">
        <f t="shared" si="7"/>
        <v>0</v>
      </c>
    </row>
    <row r="49" spans="1:5" ht="18.600000000000001" thickBot="1" x14ac:dyDescent="0.4">
      <c r="A49" s="28" t="s">
        <v>75</v>
      </c>
      <c r="B49" s="36" t="s">
        <v>81</v>
      </c>
      <c r="C49" s="19">
        <f>C50</f>
        <v>113</v>
      </c>
      <c r="D49" s="19">
        <f t="shared" ref="D49:E49" si="8">D50</f>
        <v>0</v>
      </c>
      <c r="E49" s="19">
        <f t="shared" si="8"/>
        <v>0</v>
      </c>
    </row>
    <row r="50" spans="1:5" ht="18.600000000000001" thickBot="1" x14ac:dyDescent="0.4">
      <c r="A50" s="28" t="s">
        <v>76</v>
      </c>
      <c r="B50" s="37" t="s">
        <v>80</v>
      </c>
      <c r="C50" s="20">
        <v>113</v>
      </c>
      <c r="D50" s="12">
        <v>0</v>
      </c>
      <c r="E50" s="12">
        <v>0</v>
      </c>
    </row>
    <row r="51" spans="1:5" ht="18.600000000000001" hidden="1" thickBot="1" x14ac:dyDescent="0.4">
      <c r="A51" s="8"/>
      <c r="B51" s="38"/>
      <c r="C51" s="10">
        <f>SUM(C53)</f>
        <v>700</v>
      </c>
      <c r="D51" s="10">
        <f>SUM(D53)</f>
        <v>0</v>
      </c>
      <c r="E51" s="10">
        <f>SUM(E53)</f>
        <v>0</v>
      </c>
    </row>
    <row r="52" spans="1:5" ht="18.600000000000001" thickBot="1" x14ac:dyDescent="0.4">
      <c r="A52" s="23" t="s">
        <v>67</v>
      </c>
      <c r="B52" s="24" t="s">
        <v>86</v>
      </c>
      <c r="C52" s="19">
        <f>C54</f>
        <v>0</v>
      </c>
      <c r="D52" s="10">
        <f t="shared" ref="D52:E52" si="9">D54</f>
        <v>0</v>
      </c>
      <c r="E52" s="10">
        <f t="shared" si="9"/>
        <v>362.9</v>
      </c>
    </row>
    <row r="53" spans="1:5" ht="59.25" customHeight="1" thickBot="1" x14ac:dyDescent="0.4">
      <c r="A53" s="21" t="s">
        <v>68</v>
      </c>
      <c r="B53" s="39" t="s">
        <v>69</v>
      </c>
      <c r="C53" s="12">
        <v>700</v>
      </c>
      <c r="D53" s="12">
        <v>0</v>
      </c>
      <c r="E53" s="12">
        <v>0</v>
      </c>
    </row>
    <row r="54" spans="1:5" ht="18.600000000000001" thickBot="1" x14ac:dyDescent="0.4">
      <c r="A54" s="25" t="s">
        <v>78</v>
      </c>
      <c r="B54" s="29" t="s">
        <v>85</v>
      </c>
      <c r="C54" s="20">
        <f>C55</f>
        <v>0</v>
      </c>
      <c r="D54" s="12">
        <f t="shared" ref="D54:E54" si="10">D55</f>
        <v>0</v>
      </c>
      <c r="E54" s="12">
        <f t="shared" si="10"/>
        <v>362.9</v>
      </c>
    </row>
    <row r="55" spans="1:5" ht="18.600000000000001" thickBot="1" x14ac:dyDescent="0.4">
      <c r="A55" s="25" t="s">
        <v>77</v>
      </c>
      <c r="B55" s="29" t="s">
        <v>85</v>
      </c>
      <c r="C55" s="20">
        <v>0</v>
      </c>
      <c r="D55" s="12">
        <v>0</v>
      </c>
      <c r="E55" s="12">
        <v>362.9</v>
      </c>
    </row>
    <row r="56" spans="1:5" ht="18.600000000000001" thickBot="1" x14ac:dyDescent="0.4">
      <c r="A56" s="22" t="s">
        <v>51</v>
      </c>
      <c r="B56" s="38" t="s">
        <v>42</v>
      </c>
      <c r="C56" s="10">
        <f>SUM(C57)</f>
        <v>102</v>
      </c>
      <c r="D56" s="10">
        <f t="shared" ref="D56:E56" si="11">SUM(D57)</f>
        <v>103</v>
      </c>
      <c r="E56" s="10">
        <f t="shared" si="11"/>
        <v>107.1</v>
      </c>
    </row>
    <row r="57" spans="1:5" ht="36.6" thickBot="1" x14ac:dyDescent="0.4">
      <c r="A57" s="14" t="s">
        <v>52</v>
      </c>
      <c r="B57" s="40" t="s">
        <v>43</v>
      </c>
      <c r="C57" s="12">
        <f t="shared" ref="C57:E57" si="12">SUM(C58)</f>
        <v>102</v>
      </c>
      <c r="D57" s="12">
        <f t="shared" si="12"/>
        <v>103</v>
      </c>
      <c r="E57" s="12">
        <f t="shared" si="12"/>
        <v>107.1</v>
      </c>
    </row>
    <row r="58" spans="1:5" ht="36.6" thickBot="1" x14ac:dyDescent="0.4">
      <c r="A58" s="11" t="s">
        <v>53</v>
      </c>
      <c r="B58" s="40" t="s">
        <v>43</v>
      </c>
      <c r="C58" s="15">
        <v>102</v>
      </c>
      <c r="D58" s="15">
        <v>103</v>
      </c>
      <c r="E58" s="15">
        <v>107.1</v>
      </c>
    </row>
    <row r="59" spans="1:5" ht="18.600000000000001" thickBot="1" x14ac:dyDescent="0.4">
      <c r="A59" s="9" t="s">
        <v>54</v>
      </c>
      <c r="B59" s="33" t="s">
        <v>44</v>
      </c>
      <c r="C59" s="10">
        <f>SUM(C60)</f>
        <v>3378.96</v>
      </c>
      <c r="D59" s="10">
        <f t="shared" ref="D59:E60" si="13">SUM(D60)</f>
        <v>0</v>
      </c>
      <c r="E59" s="10">
        <f t="shared" si="13"/>
        <v>0</v>
      </c>
    </row>
    <row r="60" spans="1:5" ht="18.600000000000001" thickBot="1" x14ac:dyDescent="0.4">
      <c r="A60" s="14" t="s">
        <v>55</v>
      </c>
      <c r="B60" s="30" t="s">
        <v>45</v>
      </c>
      <c r="C60" s="12">
        <f>SUM(C61)</f>
        <v>3378.96</v>
      </c>
      <c r="D60" s="12">
        <f t="shared" si="13"/>
        <v>0</v>
      </c>
      <c r="E60" s="12">
        <f t="shared" si="13"/>
        <v>0</v>
      </c>
    </row>
    <row r="61" spans="1:5" ht="18.600000000000001" thickBot="1" x14ac:dyDescent="0.4">
      <c r="A61" s="11" t="s">
        <v>56</v>
      </c>
      <c r="B61" s="30" t="s">
        <v>45</v>
      </c>
      <c r="C61" s="15">
        <v>3378.96</v>
      </c>
      <c r="D61" s="15">
        <v>0</v>
      </c>
      <c r="E61" s="15">
        <v>0</v>
      </c>
    </row>
    <row r="62" spans="1:5" ht="18.600000000000001" thickBot="1" x14ac:dyDescent="0.4">
      <c r="A62" s="18" t="s">
        <v>46</v>
      </c>
      <c r="B62" s="41"/>
      <c r="C62" s="10">
        <f>SUM(C19+C45+C41)</f>
        <v>8226.43</v>
      </c>
      <c r="D62" s="10">
        <f>SUM(D19+D45)</f>
        <v>3913</v>
      </c>
      <c r="E62" s="10">
        <f>SUM(E19+E45)</f>
        <v>4392.3999999999996</v>
      </c>
    </row>
  </sheetData>
  <mergeCells count="6">
    <mergeCell ref="A13:E13"/>
    <mergeCell ref="A12:E12"/>
    <mergeCell ref="A11:E11"/>
    <mergeCell ref="C16:E16"/>
    <mergeCell ref="A16:A17"/>
    <mergeCell ref="B16:B17"/>
  </mergeCells>
  <pageMargins left="0.51181102362204722" right="0.51181102362204722" top="1.1417322834645669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2021-09-26T10:40:02Z</dcterms:modified>
</cp:coreProperties>
</file>