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 activeTab="3"/>
  </bookViews>
  <sheets>
    <sheet name="Прил 6" sheetId="1" r:id="rId1"/>
    <sheet name="Прил 7" sheetId="2" r:id="rId2"/>
    <sheet name="Прил 8" sheetId="3" r:id="rId3"/>
    <sheet name="Прил 9" sheetId="4" r:id="rId4"/>
  </sheets>
  <calcPr calcId="162913"/>
</workbook>
</file>

<file path=xl/calcChain.xml><?xml version="1.0" encoding="utf-8"?>
<calcChain xmlns="http://schemas.openxmlformats.org/spreadsheetml/2006/main">
  <c r="F18" i="4" l="1"/>
  <c r="F57" i="4"/>
  <c r="F16" i="4" s="1"/>
  <c r="G60" i="4"/>
  <c r="H60" i="4"/>
  <c r="F60" i="4"/>
  <c r="F103" i="3"/>
  <c r="G102" i="2"/>
  <c r="G100" i="2"/>
  <c r="F82" i="3"/>
  <c r="G80" i="2"/>
  <c r="H36" i="4" l="1"/>
  <c r="H32" i="4"/>
  <c r="G32" i="4"/>
  <c r="F32" i="4"/>
  <c r="H112" i="3"/>
  <c r="G112" i="3"/>
  <c r="F112" i="3"/>
  <c r="I113" i="2"/>
  <c r="G113" i="2"/>
  <c r="C28" i="1" l="1"/>
  <c r="G106" i="4" l="1"/>
  <c r="H106" i="4"/>
  <c r="G68" i="3"/>
  <c r="H68" i="3"/>
  <c r="I66" i="2"/>
  <c r="H66" i="2"/>
  <c r="C23" i="1" l="1"/>
  <c r="I98" i="2" l="1"/>
  <c r="I97" i="2" s="1"/>
  <c r="G98" i="2"/>
  <c r="G95" i="2" s="1"/>
  <c r="H95" i="2"/>
  <c r="F106" i="4" l="1"/>
  <c r="F68" i="3"/>
  <c r="G66" i="2"/>
  <c r="H50" i="4" l="1"/>
  <c r="G50" i="4"/>
  <c r="F50" i="4"/>
  <c r="H75" i="3"/>
  <c r="G75" i="3"/>
  <c r="F75" i="3"/>
  <c r="I73" i="2"/>
  <c r="H73" i="2"/>
  <c r="G73" i="2"/>
  <c r="G110" i="3" l="1"/>
  <c r="H46" i="4" l="1"/>
  <c r="G46" i="4"/>
  <c r="F46" i="4"/>
  <c r="H62" i="3"/>
  <c r="G62" i="3"/>
  <c r="F62" i="3"/>
  <c r="I60" i="2"/>
  <c r="H60" i="2"/>
  <c r="G60" i="2"/>
  <c r="D23" i="1"/>
  <c r="E23" i="1"/>
  <c r="H101" i="4"/>
  <c r="H100" i="4" s="1"/>
  <c r="G101" i="4"/>
  <c r="G100" i="4" s="1"/>
  <c r="F101" i="4"/>
  <c r="F100" i="4" s="1"/>
  <c r="H34" i="3"/>
  <c r="H33" i="3" s="1"/>
  <c r="H32" i="3" s="1"/>
  <c r="H31" i="3" s="1"/>
  <c r="G34" i="3"/>
  <c r="G33" i="3" s="1"/>
  <c r="G32" i="3" s="1"/>
  <c r="G31" i="3" s="1"/>
  <c r="F34" i="3"/>
  <c r="F33" i="3" s="1"/>
  <c r="F32" i="3" s="1"/>
  <c r="F31" i="3" s="1"/>
  <c r="I33" i="2"/>
  <c r="I32" i="2" s="1"/>
  <c r="I31" i="2" s="1"/>
  <c r="I30" i="2" s="1"/>
  <c r="H33" i="2"/>
  <c r="H32" i="2" s="1"/>
  <c r="H31" i="2" s="1"/>
  <c r="H30" i="2" s="1"/>
  <c r="G33" i="2"/>
  <c r="G32" i="2" s="1"/>
  <c r="G31" i="2" s="1"/>
  <c r="G30" i="2" s="1"/>
  <c r="C31" i="1" l="1"/>
  <c r="H68" i="4" l="1"/>
  <c r="H67" i="4" s="1"/>
  <c r="G68" i="4"/>
  <c r="G67" i="4" s="1"/>
  <c r="F68" i="4"/>
  <c r="F67" i="4" s="1"/>
  <c r="H99" i="3"/>
  <c r="H98" i="3" s="1"/>
  <c r="G99" i="3"/>
  <c r="G98" i="3" s="1"/>
  <c r="F99" i="3"/>
  <c r="F98" i="3" s="1"/>
  <c r="E28" i="1" l="1"/>
  <c r="D28" i="1"/>
  <c r="H58" i="4"/>
  <c r="H57" i="4" s="1"/>
  <c r="G58" i="4"/>
  <c r="F58" i="4"/>
  <c r="G57" i="4"/>
  <c r="H82" i="3"/>
  <c r="H81" i="3" s="1"/>
  <c r="H80" i="3" s="1"/>
  <c r="H79" i="3" s="1"/>
  <c r="G82" i="3"/>
  <c r="G81" i="3" s="1"/>
  <c r="G80" i="3" s="1"/>
  <c r="G79" i="3" s="1"/>
  <c r="F81" i="3"/>
  <c r="F80" i="3" s="1"/>
  <c r="F79" i="3" s="1"/>
  <c r="I80" i="2"/>
  <c r="I79" i="2" s="1"/>
  <c r="I78" i="2" s="1"/>
  <c r="I77" i="2" s="1"/>
  <c r="H80" i="2"/>
  <c r="H79" i="2" s="1"/>
  <c r="H78" i="2" s="1"/>
  <c r="H77" i="2" s="1"/>
  <c r="G79" i="2"/>
  <c r="G78" i="2" s="1"/>
  <c r="G77" i="2" s="1"/>
  <c r="H35" i="4" l="1"/>
  <c r="G36" i="4"/>
  <c r="G35" i="4" s="1"/>
  <c r="F36" i="4"/>
  <c r="H75" i="4" l="1"/>
  <c r="H74" i="4" s="1"/>
  <c r="H73" i="4" s="1"/>
  <c r="H72" i="4" s="1"/>
  <c r="G75" i="4"/>
  <c r="G74" i="4" s="1"/>
  <c r="G73" i="4" s="1"/>
  <c r="G72" i="4" s="1"/>
  <c r="G43" i="4"/>
  <c r="H96" i="4" l="1"/>
  <c r="H95" i="4" s="1"/>
  <c r="H94" i="4" s="1"/>
  <c r="H93" i="4" s="1"/>
  <c r="H92" i="4" s="1"/>
  <c r="G96" i="4"/>
  <c r="G95" i="4" s="1"/>
  <c r="G94" i="4" s="1"/>
  <c r="G93" i="4" s="1"/>
  <c r="G92" i="4" s="1"/>
  <c r="F96" i="4"/>
  <c r="F95" i="4" s="1"/>
  <c r="F94" i="4" s="1"/>
  <c r="F93" i="4" s="1"/>
  <c r="F92" i="4" s="1"/>
  <c r="I25" i="2" l="1"/>
  <c r="I24" i="2" s="1"/>
  <c r="I23" i="2" s="1"/>
  <c r="I22" i="2" s="1"/>
  <c r="I20" i="2"/>
  <c r="I19" i="2" s="1"/>
  <c r="I18" i="2" s="1"/>
  <c r="I17" i="2" s="1"/>
  <c r="H25" i="2"/>
  <c r="H24" i="2" s="1"/>
  <c r="H23" i="2" s="1"/>
  <c r="H22" i="2" s="1"/>
  <c r="H20" i="2"/>
  <c r="H19" i="2" s="1"/>
  <c r="H18" i="2" s="1"/>
  <c r="H17" i="2" s="1"/>
  <c r="G20" i="2"/>
  <c r="G19" i="2" l="1"/>
  <c r="G18" i="2" s="1"/>
  <c r="G17" i="2" s="1"/>
  <c r="H88" i="4"/>
  <c r="H87" i="4" s="1"/>
  <c r="H86" i="4" s="1"/>
  <c r="H85" i="4" s="1"/>
  <c r="G88" i="4"/>
  <c r="G87" i="4" s="1"/>
  <c r="G86" i="4" s="1"/>
  <c r="G85" i="4" s="1"/>
  <c r="F88" i="4"/>
  <c r="F87" i="4" s="1"/>
  <c r="F86" i="4" s="1"/>
  <c r="H80" i="4"/>
  <c r="H79" i="4" s="1"/>
  <c r="H78" i="4" s="1"/>
  <c r="H77" i="4" s="1"/>
  <c r="G80" i="4"/>
  <c r="G79" i="4" s="1"/>
  <c r="G78" i="4" s="1"/>
  <c r="G77" i="4" s="1"/>
  <c r="F80" i="4"/>
  <c r="F79" i="4" s="1"/>
  <c r="F78" i="4" s="1"/>
  <c r="F77" i="4" s="1"/>
  <c r="F75" i="4"/>
  <c r="F74" i="4" s="1"/>
  <c r="F73" i="4" s="1"/>
  <c r="F72" i="4" s="1"/>
  <c r="H55" i="4"/>
  <c r="H54" i="4" s="1"/>
  <c r="H43" i="4"/>
  <c r="H42" i="4" s="1"/>
  <c r="F27" i="4"/>
  <c r="F24" i="4"/>
  <c r="F108" i="3"/>
  <c r="F106" i="3"/>
  <c r="H38" i="2"/>
  <c r="I38" i="2"/>
  <c r="G71" i="4" l="1"/>
  <c r="G70" i="4" s="1"/>
  <c r="H71" i="4"/>
  <c r="H70" i="4" s="1"/>
  <c r="G109" i="2"/>
  <c r="G107" i="2"/>
  <c r="H110" i="4" l="1"/>
  <c r="H109" i="4" s="1"/>
  <c r="G110" i="4"/>
  <c r="G109" i="4" s="1"/>
  <c r="F110" i="4"/>
  <c r="F109" i="4" s="1"/>
  <c r="H103" i="4"/>
  <c r="G103" i="4"/>
  <c r="H64" i="4"/>
  <c r="H63" i="4" s="1"/>
  <c r="H62" i="4" s="1"/>
  <c r="G64" i="4"/>
  <c r="G63" i="4" s="1"/>
  <c r="G62" i="4" s="1"/>
  <c r="F64" i="4"/>
  <c r="F63" i="4" s="1"/>
  <c r="F62" i="4" s="1"/>
  <c r="G55" i="4"/>
  <c r="G54" i="4" s="1"/>
  <c r="F55" i="4"/>
  <c r="F54" i="4" s="1"/>
  <c r="H52" i="4"/>
  <c r="H49" i="4" s="1"/>
  <c r="G49" i="4"/>
  <c r="F52" i="4"/>
  <c r="F49" i="4" s="1"/>
  <c r="H45" i="4"/>
  <c r="G45" i="4"/>
  <c r="F45" i="4"/>
  <c r="G42" i="4"/>
  <c r="F43" i="4"/>
  <c r="F42" i="4" s="1"/>
  <c r="H40" i="4"/>
  <c r="H39" i="4" s="1"/>
  <c r="H34" i="4" s="1"/>
  <c r="G40" i="4"/>
  <c r="G39" i="4" s="1"/>
  <c r="G34" i="4" s="1"/>
  <c r="F40" i="4"/>
  <c r="H30" i="4"/>
  <c r="H29" i="4" s="1"/>
  <c r="G30" i="4"/>
  <c r="G29" i="4" s="1"/>
  <c r="H27" i="4"/>
  <c r="H26" i="4" s="1"/>
  <c r="G27" i="4"/>
  <c r="G26" i="4" s="1"/>
  <c r="H24" i="4"/>
  <c r="H23" i="4" s="1"/>
  <c r="G24" i="4"/>
  <c r="G23" i="4" s="1"/>
  <c r="H21" i="4"/>
  <c r="G21" i="4"/>
  <c r="G18" i="4" s="1"/>
  <c r="F30" i="4"/>
  <c r="F29" i="4" s="1"/>
  <c r="F26" i="4"/>
  <c r="F23" i="4"/>
  <c r="F21" i="4"/>
  <c r="G17" i="4" l="1"/>
  <c r="H17" i="4"/>
  <c r="H16" i="4" s="1"/>
  <c r="F17" i="4"/>
  <c r="H99" i="4"/>
  <c r="F99" i="4"/>
  <c r="G99" i="4"/>
  <c r="F35" i="4"/>
  <c r="F39" i="4"/>
  <c r="G16" i="4"/>
  <c r="H132" i="3"/>
  <c r="H131" i="3" s="1"/>
  <c r="H130" i="3" s="1"/>
  <c r="G132" i="3"/>
  <c r="G131" i="3" s="1"/>
  <c r="G130" i="3" s="1"/>
  <c r="F132" i="3"/>
  <c r="F131" i="3" s="1"/>
  <c r="F130" i="3" s="1"/>
  <c r="H128" i="3"/>
  <c r="H127" i="3" s="1"/>
  <c r="H126" i="3" s="1"/>
  <c r="H125" i="3" s="1"/>
  <c r="H124" i="3" s="1"/>
  <c r="G128" i="3"/>
  <c r="F128" i="3"/>
  <c r="G127" i="3"/>
  <c r="F127" i="3"/>
  <c r="G126" i="3"/>
  <c r="F126" i="3"/>
  <c r="G125" i="3"/>
  <c r="F125" i="3"/>
  <c r="G124" i="3"/>
  <c r="F124" i="3"/>
  <c r="H122" i="3"/>
  <c r="H121" i="3" s="1"/>
  <c r="G122" i="3"/>
  <c r="G121" i="3" s="1"/>
  <c r="F122" i="3"/>
  <c r="F121" i="3" s="1"/>
  <c r="H118" i="3"/>
  <c r="H117" i="3" s="1"/>
  <c r="G118" i="3"/>
  <c r="G117" i="3" s="1"/>
  <c r="F118" i="3"/>
  <c r="F117" i="3" s="1"/>
  <c r="H110" i="3"/>
  <c r="F110" i="3"/>
  <c r="H108" i="3"/>
  <c r="G108" i="3"/>
  <c r="H106" i="3"/>
  <c r="G106" i="3"/>
  <c r="H104" i="3"/>
  <c r="G104" i="3"/>
  <c r="F104" i="3"/>
  <c r="H95" i="3"/>
  <c r="H94" i="3" s="1"/>
  <c r="H93" i="3" s="1"/>
  <c r="H92" i="3" s="1"/>
  <c r="G95" i="3"/>
  <c r="G94" i="3" s="1"/>
  <c r="G93" i="3" s="1"/>
  <c r="G92" i="3" s="1"/>
  <c r="F95" i="3"/>
  <c r="F94" i="3" s="1"/>
  <c r="F93" i="3" s="1"/>
  <c r="F92" i="3" s="1"/>
  <c r="H90" i="3"/>
  <c r="H89" i="3" s="1"/>
  <c r="G90" i="3"/>
  <c r="G89" i="3" s="1"/>
  <c r="F90" i="3"/>
  <c r="G88" i="3"/>
  <c r="G87" i="3" s="1"/>
  <c r="H77" i="3"/>
  <c r="H74" i="3" s="1"/>
  <c r="G77" i="3"/>
  <c r="G74" i="3" s="1"/>
  <c r="F77" i="3"/>
  <c r="F74" i="3" s="1"/>
  <c r="G73" i="3"/>
  <c r="G72" i="3" s="1"/>
  <c r="G71" i="3" s="1"/>
  <c r="H67" i="3"/>
  <c r="H66" i="3" s="1"/>
  <c r="H65" i="3" s="1"/>
  <c r="G67" i="3"/>
  <c r="G66" i="3" s="1"/>
  <c r="G65" i="3" s="1"/>
  <c r="F67" i="3"/>
  <c r="F66" i="3" s="1"/>
  <c r="F65" i="3" s="1"/>
  <c r="H61" i="3"/>
  <c r="H60" i="3" s="1"/>
  <c r="H59" i="3" s="1"/>
  <c r="G61" i="3"/>
  <c r="G60" i="3" s="1"/>
  <c r="G59" i="3" s="1"/>
  <c r="F61" i="3"/>
  <c r="F60" i="3" s="1"/>
  <c r="F59" i="3" s="1"/>
  <c r="H55" i="3"/>
  <c r="H54" i="3" s="1"/>
  <c r="H53" i="3" s="1"/>
  <c r="H52" i="3" s="1"/>
  <c r="H51" i="3" s="1"/>
  <c r="G55" i="3"/>
  <c r="G54" i="3" s="1"/>
  <c r="G53" i="3" s="1"/>
  <c r="G52" i="3" s="1"/>
  <c r="G51" i="3" s="1"/>
  <c r="F55" i="3"/>
  <c r="F54" i="3" s="1"/>
  <c r="F53" i="3" s="1"/>
  <c r="F52" i="3" s="1"/>
  <c r="F51" i="3" s="1"/>
  <c r="H49" i="3"/>
  <c r="H48" i="3" s="1"/>
  <c r="H47" i="3" s="1"/>
  <c r="G49" i="3"/>
  <c r="G48" i="3" s="1"/>
  <c r="G47" i="3" s="1"/>
  <c r="F49" i="3"/>
  <c r="F48" i="3" s="1"/>
  <c r="F47" i="3" s="1"/>
  <c r="H45" i="3"/>
  <c r="H44" i="3" s="1"/>
  <c r="G45" i="3"/>
  <c r="G44" i="3" s="1"/>
  <c r="F45" i="3"/>
  <c r="F44" i="3" s="1"/>
  <c r="H39" i="3"/>
  <c r="H38" i="3" s="1"/>
  <c r="H37" i="3" s="1"/>
  <c r="H36" i="3" s="1"/>
  <c r="G39" i="3"/>
  <c r="G38" i="3" s="1"/>
  <c r="G37" i="3" s="1"/>
  <c r="G36" i="3" s="1"/>
  <c r="F39" i="3"/>
  <c r="F38" i="3" s="1"/>
  <c r="F37" i="3" s="1"/>
  <c r="F36" i="3" s="1"/>
  <c r="H26" i="3"/>
  <c r="G26" i="3"/>
  <c r="G25" i="3" s="1"/>
  <c r="G24" i="3" s="1"/>
  <c r="G23" i="3" s="1"/>
  <c r="F26" i="3"/>
  <c r="H21" i="3"/>
  <c r="H20" i="3" s="1"/>
  <c r="H19" i="3" s="1"/>
  <c r="G21" i="3"/>
  <c r="G20" i="3" s="1"/>
  <c r="G19" i="3" s="1"/>
  <c r="G18" i="3" s="1"/>
  <c r="F21" i="3"/>
  <c r="E37" i="1"/>
  <c r="D37" i="1"/>
  <c r="C37" i="1"/>
  <c r="E35" i="1"/>
  <c r="D35" i="1"/>
  <c r="C35" i="1"/>
  <c r="E31" i="1"/>
  <c r="D31" i="1"/>
  <c r="E25" i="1"/>
  <c r="D25" i="1"/>
  <c r="C25" i="1"/>
  <c r="E17" i="1"/>
  <c r="D17" i="1"/>
  <c r="C17" i="1"/>
  <c r="I133" i="2"/>
  <c r="H133" i="2"/>
  <c r="I132" i="2"/>
  <c r="I131" i="2" s="1"/>
  <c r="H132" i="2"/>
  <c r="H131" i="2" s="1"/>
  <c r="G133" i="2"/>
  <c r="G132" i="2" s="1"/>
  <c r="G131" i="2" s="1"/>
  <c r="I129" i="2"/>
  <c r="H129" i="2"/>
  <c r="I128" i="2"/>
  <c r="H128" i="2"/>
  <c r="I127" i="2"/>
  <c r="H127" i="2"/>
  <c r="I126" i="2"/>
  <c r="H126" i="2"/>
  <c r="I125" i="2"/>
  <c r="H125" i="2"/>
  <c r="G129" i="2"/>
  <c r="G128" i="2" s="1"/>
  <c r="G127" i="2" s="1"/>
  <c r="G126" i="2" s="1"/>
  <c r="G125" i="2" s="1"/>
  <c r="I119" i="2"/>
  <c r="I118" i="2" s="1"/>
  <c r="H119" i="2"/>
  <c r="H118" i="2" s="1"/>
  <c r="G119" i="2"/>
  <c r="G118" i="2" s="1"/>
  <c r="I123" i="2"/>
  <c r="I122" i="2" s="1"/>
  <c r="H123" i="2"/>
  <c r="H122" i="2" s="1"/>
  <c r="G123" i="2"/>
  <c r="G122" i="2" s="1"/>
  <c r="I111" i="2"/>
  <c r="H111" i="2"/>
  <c r="I109" i="2"/>
  <c r="H109" i="2"/>
  <c r="I107" i="2"/>
  <c r="H107" i="2"/>
  <c r="I105" i="2"/>
  <c r="H105" i="2"/>
  <c r="I102" i="2"/>
  <c r="H102" i="2"/>
  <c r="H101" i="2" s="1"/>
  <c r="I101" i="2"/>
  <c r="H100" i="2"/>
  <c r="I93" i="2"/>
  <c r="I92" i="2" s="1"/>
  <c r="I91" i="2" s="1"/>
  <c r="I90" i="2" s="1"/>
  <c r="H93" i="2"/>
  <c r="H92" i="2" s="1"/>
  <c r="H91" i="2" s="1"/>
  <c r="H90" i="2" s="1"/>
  <c r="I88" i="2"/>
  <c r="I87" i="2" s="1"/>
  <c r="H88" i="2"/>
  <c r="H87" i="2" s="1"/>
  <c r="I86" i="2"/>
  <c r="H86" i="2"/>
  <c r="I85" i="2"/>
  <c r="H85" i="2"/>
  <c r="G111" i="2"/>
  <c r="G105" i="2"/>
  <c r="G93" i="2"/>
  <c r="G92" i="2" s="1"/>
  <c r="G91" i="2" s="1"/>
  <c r="G90" i="2" s="1"/>
  <c r="G88" i="2"/>
  <c r="I75" i="2"/>
  <c r="I72" i="2" s="1"/>
  <c r="H75" i="2"/>
  <c r="H72" i="2" s="1"/>
  <c r="G75" i="2"/>
  <c r="G72" i="2" s="1"/>
  <c r="I65" i="2"/>
  <c r="H65" i="2"/>
  <c r="I64" i="2"/>
  <c r="H64" i="2"/>
  <c r="I63" i="2"/>
  <c r="H63" i="2"/>
  <c r="G65" i="2"/>
  <c r="G64" i="2" s="1"/>
  <c r="G63" i="2" s="1"/>
  <c r="I59" i="2"/>
  <c r="I58" i="2" s="1"/>
  <c r="I57" i="2" s="1"/>
  <c r="H59" i="2"/>
  <c r="H58" i="2" s="1"/>
  <c r="H57" i="2" s="1"/>
  <c r="G59" i="2"/>
  <c r="G58" i="2" s="1"/>
  <c r="G57" i="2" s="1"/>
  <c r="I53" i="2"/>
  <c r="I52" i="2" s="1"/>
  <c r="I51" i="2" s="1"/>
  <c r="I50" i="2" s="1"/>
  <c r="I49" i="2" s="1"/>
  <c r="H53" i="2"/>
  <c r="H52" i="2" s="1"/>
  <c r="H51" i="2" s="1"/>
  <c r="H50" i="2" s="1"/>
  <c r="H49" i="2" s="1"/>
  <c r="G53" i="2"/>
  <c r="I47" i="2"/>
  <c r="H47" i="2"/>
  <c r="I46" i="2"/>
  <c r="H46" i="2"/>
  <c r="I45" i="2"/>
  <c r="H45" i="2"/>
  <c r="I43" i="2"/>
  <c r="H43" i="2"/>
  <c r="I42" i="2"/>
  <c r="H42" i="2"/>
  <c r="I41" i="2"/>
  <c r="H41" i="2"/>
  <c r="I40" i="2"/>
  <c r="H40" i="2"/>
  <c r="G47" i="2"/>
  <c r="G46" i="2" s="1"/>
  <c r="G45" i="2" s="1"/>
  <c r="G43" i="2"/>
  <c r="G42" i="2" s="1"/>
  <c r="G41" i="2" s="1"/>
  <c r="I37" i="2"/>
  <c r="H37" i="2"/>
  <c r="I36" i="2"/>
  <c r="I35" i="2" s="1"/>
  <c r="I16" i="2" s="1"/>
  <c r="H36" i="2"/>
  <c r="H35" i="2" s="1"/>
  <c r="H16" i="2" s="1"/>
  <c r="G38" i="2"/>
  <c r="G37" i="2" s="1"/>
  <c r="G36" i="2" s="1"/>
  <c r="G35" i="2" s="1"/>
  <c r="G25" i="2"/>
  <c r="G24" i="2" s="1"/>
  <c r="G23" i="2" s="1"/>
  <c r="I84" i="2" l="1"/>
  <c r="G113" i="4"/>
  <c r="C40" i="1"/>
  <c r="F116" i="3"/>
  <c r="H116" i="3"/>
  <c r="H115" i="3" s="1"/>
  <c r="H114" i="3" s="1"/>
  <c r="G116" i="3"/>
  <c r="G115" i="3" s="1"/>
  <c r="G114" i="3" s="1"/>
  <c r="D40" i="1"/>
  <c r="H84" i="2"/>
  <c r="G117" i="2"/>
  <c r="G115" i="2" s="1"/>
  <c r="I117" i="2"/>
  <c r="I116" i="2" s="1"/>
  <c r="G103" i="3"/>
  <c r="G102" i="3" s="1"/>
  <c r="G86" i="2"/>
  <c r="G85" i="2" s="1"/>
  <c r="G87" i="2"/>
  <c r="H117" i="2"/>
  <c r="H115" i="2" s="1"/>
  <c r="F34" i="4"/>
  <c r="F88" i="3"/>
  <c r="F87" i="3" s="1"/>
  <c r="F89" i="3"/>
  <c r="H88" i="3"/>
  <c r="H87" i="3" s="1"/>
  <c r="H73" i="3"/>
  <c r="H72" i="3" s="1"/>
  <c r="H71" i="3" s="1"/>
  <c r="F58" i="3"/>
  <c r="H58" i="3"/>
  <c r="G58" i="3"/>
  <c r="F42" i="3"/>
  <c r="F41" i="3" s="1"/>
  <c r="F43" i="3"/>
  <c r="H42" i="3"/>
  <c r="H41" i="3" s="1"/>
  <c r="H43" i="3"/>
  <c r="G42" i="3"/>
  <c r="G41" i="3" s="1"/>
  <c r="G17" i="3" s="1"/>
  <c r="G43" i="3"/>
  <c r="E40" i="1"/>
  <c r="G56" i="2"/>
  <c r="I56" i="2"/>
  <c r="G84" i="2"/>
  <c r="H71" i="2"/>
  <c r="H70" i="2" s="1"/>
  <c r="H69" i="2" s="1"/>
  <c r="H56" i="2"/>
  <c r="G52" i="2"/>
  <c r="G51" i="2" s="1"/>
  <c r="G50" i="2" s="1"/>
  <c r="G49" i="2" s="1"/>
  <c r="F20" i="3"/>
  <c r="F19" i="3" s="1"/>
  <c r="F18" i="3" s="1"/>
  <c r="F25" i="3"/>
  <c r="F24" i="3" s="1"/>
  <c r="F23" i="3" s="1"/>
  <c r="H25" i="3"/>
  <c r="H24" i="3" s="1"/>
  <c r="H23" i="3" s="1"/>
  <c r="F73" i="3"/>
  <c r="F72" i="3" s="1"/>
  <c r="F71" i="3" s="1"/>
  <c r="F102" i="3"/>
  <c r="G22" i="2"/>
  <c r="H18" i="3"/>
  <c r="F85" i="4"/>
  <c r="F71" i="4" s="1"/>
  <c r="F70" i="4" s="1"/>
  <c r="F115" i="3"/>
  <c r="F114" i="3" s="1"/>
  <c r="H103" i="3"/>
  <c r="H102" i="3" s="1"/>
  <c r="G40" i="2"/>
  <c r="I115" i="2"/>
  <c r="G71" i="2"/>
  <c r="G70" i="2" s="1"/>
  <c r="G69" i="2" s="1"/>
  <c r="I71" i="2"/>
  <c r="I70" i="2" s="1"/>
  <c r="I69" i="2" s="1"/>
  <c r="F134" i="3" l="1"/>
  <c r="G116" i="2"/>
  <c r="G16" i="2"/>
  <c r="G135" i="2" s="1"/>
  <c r="H17" i="3"/>
  <c r="F17" i="3"/>
  <c r="G101" i="2"/>
  <c r="G101" i="3"/>
  <c r="G86" i="3" s="1"/>
  <c r="G134" i="3" s="1"/>
  <c r="I135" i="2"/>
  <c r="H135" i="2"/>
  <c r="H86" i="3"/>
  <c r="F101" i="3"/>
  <c r="F86" i="3" s="1"/>
  <c r="H116" i="2"/>
  <c r="H134" i="3" l="1"/>
</calcChain>
</file>

<file path=xl/sharedStrings.xml><?xml version="1.0" encoding="utf-8"?>
<sst xmlns="http://schemas.openxmlformats.org/spreadsheetml/2006/main" count="1309" uniqueCount="227">
  <si>
    <t>Код</t>
  </si>
  <si>
    <t>Наименование разделов и подразделов</t>
  </si>
  <si>
    <t>Общегосударственные вопросы</t>
  </si>
  <si>
    <r>
      <t xml:space="preserve"> </t>
    </r>
    <r>
      <rPr>
        <sz val="14"/>
        <color theme="1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</si>
  <si>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</si>
  <si>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Резервный фонд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</si>
  <si>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</si>
  <si>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</si>
  <si>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</si>
  <si>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</si>
  <si>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</si>
  <si>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</si>
  <si>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</si>
  <si>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</si>
  <si>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</si>
  <si>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</si>
  <si>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</si>
  <si>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кинематография, средства массовой информации</t>
  </si>
  <si>
    <t>Культура</t>
  </si>
  <si>
    <t>Физическая культура и спорт</t>
  </si>
  <si>
    <t>Массовый спорт</t>
  </si>
  <si>
    <t>ИТОГО РАСХОДОВ</t>
  </si>
  <si>
    <t>(тыс. рублей)</t>
  </si>
  <si>
    <t xml:space="preserve">РАСПРЕДЕЛЕНИЕ БЮДЖЕТНЫХ АССИГНОВАНИЙ БЮДЖЕТА МУНИЦИПАЛЬНОГО </t>
  </si>
  <si>
    <t>ПО РАЗДЕЛАМ И ПОДРАЗДЕЛАМ РАСХОДОВ КЛАССИФИКАЦИИ  РАСХОДОВ БЮДЖЕТОВ</t>
  </si>
  <si>
    <t>Приложение № 6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</si>
  <si>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</si>
  <si>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</si>
  <si>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</si>
  <si>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</si>
  <si>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</si>
  <si>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Наименование</t>
  </si>
  <si>
    <t>ВЕД</t>
  </si>
  <si>
    <t>РЗ</t>
  </si>
  <si>
    <t>ПР</t>
  </si>
  <si>
    <t>ЦСР</t>
  </si>
  <si>
    <t>ВР</t>
  </si>
  <si>
    <t>Администрация муниципального образования Мичуринский сельсовет</t>
  </si>
  <si>
    <t xml:space="preserve">Общегосударственные вопросы </t>
  </si>
  <si>
    <t>Функционирование высшего должностного лица субъекта Российской Федерации и муниципального образования</t>
  </si>
  <si>
    <t>Непрограммные мероприятия</t>
  </si>
  <si>
    <t>76 0 00 00000</t>
  </si>
  <si>
    <t>Глава муниципального образования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</si>
  <si>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</si>
  <si>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</si>
  <si>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Центральный аппарат</t>
  </si>
  <si>
    <t>Расходы на выплату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</si>
  <si>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</si>
  <si>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прочих налогов, сборов и иных платежей</t>
  </si>
  <si>
    <t>Резервные фонды</t>
  </si>
  <si>
    <t>Прочие непрограммные мероприятия</t>
  </si>
  <si>
    <t>76 2 00 00000</t>
  </si>
  <si>
    <t>Резервные средства</t>
  </si>
  <si>
    <t>Межбюджетные трансферты бюджету муниципального района из бюджета поселения на осуществление части полномочий по организации исполнения бюджета поселения</t>
  </si>
  <si>
    <t>Иные межбюджетные трансферты</t>
  </si>
  <si>
    <t>Муниципальная программа «Устойчивое развитие территории муниципального образования Мичуринский сельсовет на 2017-2023 годы»</t>
  </si>
  <si>
    <t>82 0 00 00000</t>
  </si>
  <si>
    <t>82 0 07 00000</t>
  </si>
  <si>
    <t>Оценка недвижимости, признание прав и регулирование отношений по государственной и муниципальной собственности</t>
  </si>
  <si>
    <t>82 0 07 10080</t>
  </si>
  <si>
    <t>82 0 05 00000</t>
  </si>
  <si>
    <t>Проведение мероприятий, связанных с обеспечением первичных мер пожарной безопасности</t>
  </si>
  <si>
    <t>82 0 05 70010</t>
  </si>
  <si>
    <t>Непрограммные мероприятии</t>
  </si>
  <si>
    <t>Мероприятия направленные на охрану общественного порядка на территории сельского поселения</t>
  </si>
  <si>
    <t>76 2 00 60180</t>
  </si>
  <si>
    <t>Иные выплаты за исключением фонда оплаты труда государственных (муниципальных) органов, лицам, привлеченных согласно законодательства для выплаты отдельными полномочиями</t>
  </si>
  <si>
    <t>Национальная  экономика</t>
  </si>
  <si>
    <t>Дорожное хозяйство (дорожные фонды)</t>
  </si>
  <si>
    <t>82 0 06 00000</t>
  </si>
  <si>
    <t>Содержание  и ремонт автомобильных дорог общего пользования населенных пунктов</t>
  </si>
  <si>
    <t>82 0 06 70020</t>
  </si>
  <si>
    <t>Содержание жилищного фонда</t>
  </si>
  <si>
    <t>76 2 00 70090</t>
  </si>
  <si>
    <t>82 0 09 00000</t>
  </si>
  <si>
    <t>Мероприятия в области коммунального хозяйства</t>
  </si>
  <si>
    <t>82 0 09 70030</t>
  </si>
  <si>
    <t xml:space="preserve"> Иные закупки товаров, работ и услуг для обеспечения государственных (муниципальных) нужд</t>
  </si>
  <si>
    <t>82 0 01 00000</t>
  </si>
  <si>
    <t>Уличное освещение</t>
  </si>
  <si>
    <t>82 0 01 70040</t>
  </si>
  <si>
    <t xml:space="preserve">82 0 01 70040 </t>
  </si>
  <si>
    <t>Озеленение</t>
  </si>
  <si>
    <t>82 0 01 70050</t>
  </si>
  <si>
    <t xml:space="preserve">82 0 01 70050 </t>
  </si>
  <si>
    <t>Организация и содержание мест захоронения</t>
  </si>
  <si>
    <t>82 0 01 70060</t>
  </si>
  <si>
    <t xml:space="preserve">82 0 01 70060 </t>
  </si>
  <si>
    <t>Прочее благоустройство</t>
  </si>
  <si>
    <t>82 0 01 70070</t>
  </si>
  <si>
    <t xml:space="preserve">82 0 01 70070 </t>
  </si>
  <si>
    <t>Культура и кинематография</t>
  </si>
  <si>
    <t xml:space="preserve">Культура </t>
  </si>
  <si>
    <t>82 0 02 00000</t>
  </si>
  <si>
    <t>Организация культурно-досуговой деятельности</t>
  </si>
  <si>
    <t>82 0 02 70080</t>
  </si>
  <si>
    <t>Организация библиотечного обслуживания населения</t>
  </si>
  <si>
    <t>82 0 03 70090</t>
  </si>
  <si>
    <t>82 0 04 00000</t>
  </si>
  <si>
    <t>Обеспечение деятельности по организации проведения в соответствии с календарным планом  физкультурных и спортивных мероприятий</t>
  </si>
  <si>
    <t>82 0 04 70100</t>
  </si>
  <si>
    <t>Условно-утвержденные расходы</t>
  </si>
  <si>
    <t>99 9 99 99999</t>
  </si>
  <si>
    <t xml:space="preserve">ИТОГО РАСХОДОВ        </t>
  </si>
  <si>
    <t>01</t>
  </si>
  <si>
    <t>02</t>
  </si>
  <si>
    <t>03</t>
  </si>
  <si>
    <t>04</t>
  </si>
  <si>
    <t>05</t>
  </si>
  <si>
    <t>08</t>
  </si>
  <si>
    <t>09</t>
  </si>
  <si>
    <t>11</t>
  </si>
  <si>
    <t>Приложение № 7</t>
  </si>
  <si>
    <t>ВЕДОМСТВЕННАЯ СТРУКТУРА РАСХОДОВ МУНИЦИПАЛЬНОГО ОБРАЗОВАНИЯ</t>
  </si>
  <si>
    <t>Приложение № 8</t>
  </si>
  <si>
    <t xml:space="preserve">РАСПРЕДЕЛЕНИЕ БЮДЖЕТНЫХ АССИГНОВАНИЙ БЮДЖЕТА МУНИЦИПАЛЬНОГО ОБРАЗОВАНИЯ </t>
  </si>
  <si>
    <t xml:space="preserve"> РАЗДЕЛАМ И ПОДРАЗДЕЛАМ, ЦЕЛЕВЫМ СТАТЬЯМ И ВИДАМ РАСХОДОВ КЛАССИФИКАЦИИ </t>
  </si>
  <si>
    <t>РАСХОДОВ БЮДЖЕТОВ</t>
  </si>
  <si>
    <t>Приложение № 9</t>
  </si>
  <si>
    <t xml:space="preserve">РАСПРЕДЕЛЕНИЕ БЮДЖЕТНЫХ АССИГНОВАНИЙ ПО ЦЕЛЕВЫМ СТАТЬЯМ (МУНИЦИПАЛЬНЫМ </t>
  </si>
  <si>
    <t>ПРОГРАММАМ МИЧУРИНСКОГО СЕЛЬСОВЕТА И НЕПРОГРАММНЫМ НАПРАВЛЕНИЯМ ДЕЯТЕЛЬНОСТИ),</t>
  </si>
  <si>
    <t>Основное мероприятие «Озеленение территорий сельского поселения»</t>
  </si>
  <si>
    <t>Основное мероприятие «Организация и содержание мест захоронения на территорий сельского поселения»</t>
  </si>
  <si>
    <t>Подпрограмма «Организация культурно-досуговых мероприятий в МО Мичуринский сельсовет на 2017-2022 годы»</t>
  </si>
  <si>
    <t>Организация культурно-досуговых мероприятий</t>
  </si>
  <si>
    <t>Основное мероприятие «Проведение спортивных мероприятий»</t>
  </si>
  <si>
    <t>Обеспечение деятельности по организации проведения в соответствии с календарным планом физкультурных и спортивных мероприятий</t>
  </si>
  <si>
    <t>Капитальный ремонт и ремонт автомобильных дорог общего пользования населенных пунктов</t>
  </si>
  <si>
    <t>НЕПРОГРАММНЫЕ МЕРОПРИЯТИЯ</t>
  </si>
  <si>
    <t>2021 год</t>
  </si>
  <si>
    <t>01 00</t>
  </si>
  <si>
    <t>01 02</t>
  </si>
  <si>
    <t>01 04</t>
  </si>
  <si>
    <t>01 11</t>
  </si>
  <si>
    <t>01 13</t>
  </si>
  <si>
    <t>02 00</t>
  </si>
  <si>
    <t>02 03</t>
  </si>
  <si>
    <t>03 00</t>
  </si>
  <si>
    <t>03 10</t>
  </si>
  <si>
    <t>03 14</t>
  </si>
  <si>
    <t>04 00</t>
  </si>
  <si>
    <t>04 09</t>
  </si>
  <si>
    <t>05 00</t>
  </si>
  <si>
    <t>05 01</t>
  </si>
  <si>
    <t>05 02</t>
  </si>
  <si>
    <t>05 03</t>
  </si>
  <si>
    <t>08 00</t>
  </si>
  <si>
    <t>08 01</t>
  </si>
  <si>
    <t>11 02</t>
  </si>
  <si>
    <t>99 99</t>
  </si>
  <si>
    <t>92 0 01 10010</t>
  </si>
  <si>
    <t>92 0 00 00000</t>
  </si>
  <si>
    <t>92 0 02 10020</t>
  </si>
  <si>
    <t>92 0 03 90090</t>
  </si>
  <si>
    <t>Основное мероприятие «Осуществление исполнения полномочий главы муниципального образования и администрации Мичуринский сельсовет»</t>
  </si>
  <si>
    <t>92 0 01 00000</t>
  </si>
  <si>
    <t>Основное мероприятие «Обеспечение деятельности аппарата управления администрации Мичуринский сельсовет»</t>
  </si>
  <si>
    <t>92 0 02 00000</t>
  </si>
  <si>
    <t>Основное мероприятие Осуществление части полномочий по организации исполнение бюджета поселения</t>
  </si>
  <si>
    <t>92 0 03 00000</t>
  </si>
  <si>
    <t>13</t>
  </si>
  <si>
    <t>739</t>
  </si>
  <si>
    <t>Основное мероприятие «Осуществление первичного воинского учета на территориях, где отсутствуют военные комиссариаты»</t>
  </si>
  <si>
    <t>92 0 04 00000</t>
  </si>
  <si>
    <t>92 0 04 51180</t>
  </si>
  <si>
    <t>Социальные выплаты гражданам, кроме публичных нормативных социальных выплат</t>
  </si>
  <si>
    <t>320</t>
  </si>
  <si>
    <t>Основное мероприятие «Оценка недвижимости, признание прав и регулирование отношений по государственной и муниципальной собственности</t>
  </si>
  <si>
    <t>Основное мероприятие «Обеспечение мер пожарной безопасности»</t>
  </si>
  <si>
    <t>Основное мероприятие «Ремонт и содержание автомобильных дорог общего пользования»</t>
  </si>
  <si>
    <t>Основное мероприятие по ремонту объектов коммунальной инфраструктуры  «Ремонт водопроводной сети»</t>
  </si>
  <si>
    <t>Основное мероприятие «Благоустройство территории сельского поселения»</t>
  </si>
  <si>
    <t>Основное мероприятие «Организация культурно-досуговых мероприятий»</t>
  </si>
  <si>
    <t>Основное мероприятие «Организация библиотечного обслуживания населения»</t>
  </si>
  <si>
    <t>Основное мероприятие «Организация культурно-досуговых мероприятий</t>
  </si>
  <si>
    <t>Основное мероприятие «Оценка недвижимости, признание прав и регулирование отношений по государственной и муниципальной собственности»</t>
  </si>
  <si>
    <t>Основное мероприятие по ремонту объектов коммунальной инфраструктуры</t>
  </si>
  <si>
    <t>76 2 00 10150</t>
  </si>
  <si>
    <t xml:space="preserve">Резервный фонд по чрезвычайным ситуациям муниципального образования </t>
  </si>
  <si>
    <t>Резервный фонд по чрезвычайным ситуациям муниципального образования</t>
  </si>
  <si>
    <t>12</t>
  </si>
  <si>
    <t>Основное мероприятие «Мероприятия по землеустройству и землепользованию»</t>
  </si>
  <si>
    <t>Мероприятия по землеустройству и землепользованию</t>
  </si>
  <si>
    <t>82 0 08 00000</t>
  </si>
  <si>
    <t>82 0 08 90150</t>
  </si>
  <si>
    <t>04 12</t>
  </si>
  <si>
    <t>01 07</t>
  </si>
  <si>
    <t>Обеспечение проведения выборов и референдумов</t>
  </si>
  <si>
    <t xml:space="preserve">Обеспечение проведения выборов и референдумов </t>
  </si>
  <si>
    <t>07</t>
  </si>
  <si>
    <t>Прочие непрограммные  мероприятия</t>
  </si>
  <si>
    <t>Проведение выборов в представительные органы муниципального образования</t>
  </si>
  <si>
    <t>76 2 00 10070</t>
  </si>
  <si>
    <t>880</t>
  </si>
  <si>
    <t>Специальные расходы</t>
  </si>
  <si>
    <t>630</t>
  </si>
  <si>
    <t>240</t>
  </si>
  <si>
    <t>Субсидии не коммерческим организациям (за исключением государственных (муниципальных) учреждений)</t>
  </si>
  <si>
    <t>2022 год</t>
  </si>
  <si>
    <t xml:space="preserve">РАЗДЕЛАМ, ГРУППАМ И ПОДГРУППАМ ВИДОВ РАСХОДОВ КЛАССИФИКАЦИИ 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</si>
  <si>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 2019-2024 годы»</t>
  </si>
  <si>
    <t>82 0 06 S0410</t>
  </si>
  <si>
    <t>14</t>
  </si>
  <si>
    <t>82 0 03 00000</t>
  </si>
  <si>
    <t>Основное мероприятие «Организация деятельности по накоплению и транспортировке ТКО на территории поселения»</t>
  </si>
  <si>
    <t>82 0 13 00000</t>
  </si>
  <si>
    <t>сельсовет на 2021 год и плановый</t>
  </si>
  <si>
    <t>период 2022-2023 г.г.»</t>
  </si>
  <si>
    <t>РАСХОДОВ НА 2021 ГОД И НА ПЛАНОВЫЙ ПЕРИОД 2022 И 2023 ГОДОВ</t>
  </si>
  <si>
    <t xml:space="preserve">ОБРАЗОВАНИЯ МИЧУРИНСКИЙ СЕЛЬСОВЕТ НА 2021 ГОД И ПЛАНОВЫЙ ПЕРИОД 2022-2023 ГОДОВ </t>
  </si>
  <si>
    <t>2023 год</t>
  </si>
  <si>
    <t xml:space="preserve"> МИЧУРИНСКИЙ СЕЛЬСОВЕТ НА 2021 ГОД  И ПЛАНОВЫЙ ПЕРИОД 2022-2023 ГОДОВ</t>
  </si>
  <si>
    <t>82 0 13 L5760</t>
  </si>
  <si>
    <t>МИЧУРИНСКИЙ СЕЛЬСОВЕТ НА 2021 ГОД И ПЛАНОВЫЙ ПЕРИОД 2022-2023 ГОДОВ ПО</t>
  </si>
  <si>
    <r>
      <t>Муниципальная программа «</t>
    </r>
    <r>
      <rPr>
        <sz val="14"/>
        <rFont val="Times New Roman"/>
        <family val="1"/>
        <charset val="204"/>
      </rPr>
      <t>Комплексное</t>
    </r>
    <r>
      <rPr>
        <sz val="14"/>
        <color theme="1"/>
        <rFont val="Times New Roman"/>
        <family val="1"/>
        <charset val="204"/>
      </rPr>
      <t xml:space="preserve"> развитие сельских территории муниципального образования Мичуринский сельсовет на 2021-2023 годы»</t>
    </r>
  </si>
  <si>
    <t>Осуществление первичного воинского учета на территориях, где отсутствуют военные комиссариаты</t>
  </si>
  <si>
    <t>Основное мероприятие "Обеспечение комплексного развития сельских поселений"</t>
  </si>
  <si>
    <t>Обеспечение комплексного развития сельских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</si>
  <si>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</si>
  <si>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Прочая закупка товаров, работ и услуг</t>
  </si>
  <si>
    <t>от 24.09.2021г №46</t>
  </si>
  <si>
    <t>Другие общественные вопросы</t>
  </si>
  <si>
    <t>от24.09.21г №46</t>
  </si>
  <si>
    <t>Оформление земельных участков в муниципальную собственность</t>
  </si>
  <si>
    <t>82 0 08 9017</t>
  </si>
  <si>
    <t>82 0 08 90170</t>
  </si>
  <si>
    <t>от24.09.2021г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</si>
</sst>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0" xfId="0" applyNumberFormat="1" applyFont="1" applyProtection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49" fontId="2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right" wrapText="1"/>
    </xf>
    <xf numFmtId="0" fontId="1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right" wrapText="1"/>
    </xf>
    <xf numFmtId="49" fontId="1" fillId="0" borderId="6" xfId="0" applyNumberFormat="1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1" fillId="0" borderId="7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wrapText="1"/>
    </xf>
    <xf numFmtId="49" fontId="1" fillId="0" borderId="8" xfId="0" applyNumberFormat="1" applyFont="1" applyBorder="1" applyAlignment="1">
      <alignment horizontal="center" wrapText="1"/>
    </xf>
    <xf numFmtId="164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horizontal="center" wrapText="1"/>
    </xf>
    <xf numFmtId="164" fontId="1" fillId="0" borderId="9" xfId="0" applyNumberFormat="1" applyFont="1" applyBorder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horizontal="right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49" fontId="3" fillId="0" borderId="0" xfId="0" applyNumberFormat="1" applyFont="1" applyProtection="1"/>
    <xf numFmtId="0" fontId="3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vertical="center"/>
    </xf>
    <xf numFmtId="164" fontId="2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center" wrapText="1"/>
    </xf>
    <xf numFmtId="49" fontId="1" fillId="0" borderId="6" xfId="0" applyNumberFormat="1" applyFont="1" applyFill="1" applyBorder="1" applyAlignment="1">
      <alignment horizontal="center" wrapText="1"/>
    </xf>
    <xf numFmtId="49" fontId="1" fillId="0" borderId="8" xfId="0" applyNumberFormat="1" applyFont="1" applyFill="1" applyBorder="1" applyAlignment="1">
      <alignment horizontal="center" wrapText="1"/>
    </xf>
    <xf numFmtId="49" fontId="1" fillId="0" borderId="9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9" fontId="1" fillId="0" borderId="3" xfId="0" applyNumberFormat="1" applyFont="1" applyBorder="1" applyAlignment="1">
      <alignment vertical="center" wrapText="1"/>
    </xf>
    <xf numFmtId="0" fontId="4" fillId="0" borderId="0" xfId="0" applyFont="1"/>
    <xf numFmtId="0" fontId="0" fillId="0" borderId="0" xfId="0" applyFont="1" applyAlignment="1"/>
    <xf numFmtId="0" fontId="1" fillId="0" borderId="3" xfId="0" applyFont="1" applyFill="1" applyBorder="1" applyAlignment="1">
      <alignment wrapText="1"/>
    </xf>
    <xf numFmtId="164" fontId="1" fillId="0" borderId="4" xfId="0" applyNumberFormat="1" applyFont="1" applyFill="1" applyBorder="1" applyAlignment="1">
      <alignment horizontal="right" wrapText="1"/>
    </xf>
    <xf numFmtId="0" fontId="0" fillId="0" borderId="0" xfId="0" applyFill="1" applyAlignment="1"/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wrapText="1"/>
    </xf>
    <xf numFmtId="164" fontId="1" fillId="0" borderId="6" xfId="0" applyNumberFormat="1" applyFont="1" applyFill="1" applyBorder="1" applyAlignment="1">
      <alignment horizontal="right" wrapText="1"/>
    </xf>
    <xf numFmtId="164" fontId="1" fillId="0" borderId="8" xfId="0" applyNumberFormat="1" applyFont="1" applyFill="1" applyBorder="1" applyAlignment="1">
      <alignment wrapText="1"/>
    </xf>
    <xf numFmtId="164" fontId="1" fillId="0" borderId="9" xfId="0" applyNumberFormat="1" applyFont="1" applyFill="1" applyBorder="1" applyAlignment="1">
      <alignment horizontal="right" wrapText="1"/>
    </xf>
    <xf numFmtId="164" fontId="0" fillId="0" borderId="0" xfId="0" applyNumberFormat="1" applyAlignment="1"/>
    <xf numFmtId="0" fontId="4" fillId="0" borderId="0" xfId="0" applyFont="1" applyAlignment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2" fontId="2" fillId="0" borderId="4" xfId="0" applyNumberFormat="1" applyFont="1" applyFill="1" applyBorder="1" applyAlignment="1">
      <alignment horizontal="right" wrapText="1"/>
    </xf>
    <xf numFmtId="2" fontId="1" fillId="0" borderId="4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wrapText="1"/>
    </xf>
    <xf numFmtId="2" fontId="1" fillId="0" borderId="9" xfId="0" applyNumberFormat="1" applyFont="1" applyFill="1" applyBorder="1" applyAlignment="1">
      <alignment horizontal="right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0" fontId="1" fillId="2" borderId="3" xfId="0" applyFont="1" applyFill="1" applyBorder="1" applyAlignment="1">
      <alignment wrapText="1"/>
    </xf>
    <xf numFmtId="49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right" wrapText="1"/>
    </xf>
    <xf numFmtId="164" fontId="1" fillId="2" borderId="4" xfId="0" applyNumberFormat="1" applyFont="1" applyFill="1" applyBorder="1" applyAlignment="1">
      <alignment horizontal="right" wrapText="1"/>
    </xf>
    <xf numFmtId="0" fontId="0" fillId="2" borderId="0" xfId="0" applyFill="1"/>
    <xf numFmtId="164" fontId="1" fillId="2" borderId="3" xfId="0" applyNumberFormat="1" applyFont="1" applyFill="1" applyBorder="1" applyAlignment="1">
      <alignment horizontal="right" wrapText="1"/>
    </xf>
    <xf numFmtId="0" fontId="2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0" xfId="0" applyFont="1" applyBorder="1" applyAlignment="1">
      <alignment wrapText="1"/>
    </xf>
    <xf numFmtId="49" fontId="2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2" fontId="1" fillId="0" borderId="7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Fill="1" applyBorder="1" applyAlignment="1">
      <alignment horizontal="right" vertical="center" wrapText="1"/>
    </xf>
    <xf numFmtId="2" fontId="1" fillId="0" borderId="3" xfId="0" applyNumberFormat="1" applyFont="1" applyFill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opLeftCell="A37" workbookViewId="0">
      <selection activeCell="C31" sqref="C31"/>
    </sheetView>
  </sheetViews>
  <sheetFormatPr defaultColWidth="9.109375" defaultRowHeight="18" x14ac:dyDescent="0.35"/>
  <cols>
    <col min="1" max="1" width="20.6640625" style="4" customWidth="1"/>
    <col min="2" max="2" width="100.109375" style="5" customWidth="1"/>
    <col min="3" max="5" width="20.6640625" style="5" customWidth="1"/>
    <col min="6" max="16384" width="9.109375" style="5"/>
  </cols>
  <sheetData>
    <row r="1" spans="1:5" s="43" customFormat="1" ht="12" x14ac:dyDescent="0.25">
      <c r="A1" s="42"/>
      <c r="E1" s="39" t="s">
        <v>25</v>
      </c>
    </row>
    <row r="2" spans="1:5" s="43" customFormat="1" ht="12" x14ac:dyDescent="0.25">
      <c r="A2" s="42"/>
      <c r="E2" s="39" t="s">
        <v>26</v>
      </c>
    </row>
    <row r="3" spans="1:5" s="43" customFormat="1" ht="12" x14ac:dyDescent="0.25">
      <c r="A3" s="42"/>
      <c r="E3" s="39" t="s">
        <v>27</v>
      </c>
    </row>
    <row r="4" spans="1:5" s="43" customFormat="1" ht="12" x14ac:dyDescent="0.25">
      <c r="A4" s="42"/>
      <c r="E4" s="39" t="s">
        <v>28</v>
      </c>
    </row>
    <row r="5" spans="1:5" s="43" customFormat="1" ht="12" x14ac:dyDescent="0.25">
      <c r="A5" s="42"/>
      <c r="E5" s="39" t="s">
        <v>29</v>
      </c>
    </row>
    <row r="6" spans="1:5" s="43" customFormat="1" ht="12" x14ac:dyDescent="0.25">
      <c r="A6" s="42"/>
      <c r="E6" s="39" t="s">
        <v>30</v>
      </c>
    </row>
    <row r="7" spans="1:5" s="43" customFormat="1" ht="12" x14ac:dyDescent="0.25">
      <c r="A7" s="42"/>
      <c r="E7" s="39" t="s">
        <v>206</v>
      </c>
    </row>
    <row r="8" spans="1:5" s="43" customFormat="1" ht="12" x14ac:dyDescent="0.25">
      <c r="A8" s="42"/>
      <c r="E8" s="39" t="s">
        <v>207</v>
      </c>
    </row>
    <row r="9" spans="1:5" s="43" customFormat="1" ht="12" x14ac:dyDescent="0.25">
      <c r="A9" s="42"/>
      <c r="E9" s="39" t="s">
        <v>220</v>
      </c>
    </row>
    <row r="11" spans="1:5" x14ac:dyDescent="0.35">
      <c r="A11" s="141" t="s">
        <v>23</v>
      </c>
      <c r="B11" s="141"/>
      <c r="C11" s="141"/>
      <c r="D11" s="141"/>
      <c r="E11" s="141"/>
    </row>
    <row r="12" spans="1:5" x14ac:dyDescent="0.35">
      <c r="A12" s="141" t="s">
        <v>209</v>
      </c>
      <c r="B12" s="141"/>
      <c r="C12" s="141"/>
      <c r="D12" s="141"/>
      <c r="E12" s="141"/>
    </row>
    <row r="13" spans="1:5" x14ac:dyDescent="0.35">
      <c r="A13" s="141" t="s">
        <v>24</v>
      </c>
      <c r="B13" s="141"/>
      <c r="C13" s="141"/>
      <c r="D13" s="141"/>
      <c r="E13" s="141"/>
    </row>
    <row r="15" spans="1:5" ht="18.600000000000001" thickBot="1" x14ac:dyDescent="0.4">
      <c r="E15" s="1" t="s">
        <v>22</v>
      </c>
    </row>
    <row r="16" spans="1:5" s="46" customFormat="1" ht="39.9" customHeight="1" thickBot="1" x14ac:dyDescent="0.35">
      <c r="A16" s="44" t="s">
        <v>0</v>
      </c>
      <c r="B16" s="45" t="s">
        <v>1</v>
      </c>
      <c r="C16" s="45" t="s">
        <v>129</v>
      </c>
      <c r="D16" s="45" t="s">
        <v>198</v>
      </c>
      <c r="E16" s="45" t="s">
        <v>210</v>
      </c>
    </row>
    <row r="17" spans="1:5" s="6" customFormat="1" ht="39.9" customHeight="1" thickBot="1" x14ac:dyDescent="0.35">
      <c r="A17" s="63" t="s">
        <v>130</v>
      </c>
      <c r="B17" s="2" t="s">
        <v>2</v>
      </c>
      <c r="C17" s="85">
        <f>SUM(C18:C22)</f>
        <v>2615</v>
      </c>
      <c r="D17" s="50">
        <f>SUM(D18:D22)</f>
        <v>2047.8</v>
      </c>
      <c r="E17" s="50">
        <f>SUM(E18:E22)</f>
        <v>1985.77</v>
      </c>
    </row>
    <row r="18" spans="1:5" s="6" customFormat="1" ht="39.9" customHeight="1" thickBot="1" x14ac:dyDescent="0.35">
      <c r="A18" s="64" t="s">
        <v>131</v>
      </c>
      <c r="B18" s="2" t="s">
        <v>3</v>
      </c>
      <c r="C18" s="86">
        <v>675</v>
      </c>
      <c r="D18" s="51">
        <v>675</v>
      </c>
      <c r="E18" s="51">
        <v>675</v>
      </c>
    </row>
    <row r="19" spans="1:5" s="6" customFormat="1" ht="51" customHeight="1" thickBot="1" x14ac:dyDescent="0.35">
      <c r="A19" s="64" t="s">
        <v>132</v>
      </c>
      <c r="B19" s="3" t="s">
        <v>4</v>
      </c>
      <c r="C19" s="86">
        <v>1557</v>
      </c>
      <c r="D19" s="51">
        <v>1098.8</v>
      </c>
      <c r="E19" s="51">
        <v>1036.77</v>
      </c>
    </row>
    <row r="20" spans="1:5" s="110" customFormat="1" ht="39.9" hidden="1" customHeight="1" thickBot="1" x14ac:dyDescent="0.35">
      <c r="A20" s="107" t="s">
        <v>186</v>
      </c>
      <c r="B20" s="105" t="s">
        <v>187</v>
      </c>
      <c r="C20" s="108">
        <v>0</v>
      </c>
      <c r="D20" s="109">
        <v>0</v>
      </c>
      <c r="E20" s="109">
        <v>0</v>
      </c>
    </row>
    <row r="21" spans="1:5" s="110" customFormat="1" ht="39.9" customHeight="1" thickBot="1" x14ac:dyDescent="0.35">
      <c r="A21" s="107" t="s">
        <v>133</v>
      </c>
      <c r="B21" s="105" t="s">
        <v>5</v>
      </c>
      <c r="C21" s="108">
        <v>30</v>
      </c>
      <c r="D21" s="109">
        <v>30</v>
      </c>
      <c r="E21" s="109">
        <v>30</v>
      </c>
    </row>
    <row r="22" spans="1:5" s="110" customFormat="1" ht="39.9" customHeight="1" thickBot="1" x14ac:dyDescent="0.35">
      <c r="A22" s="107" t="s">
        <v>134</v>
      </c>
      <c r="B22" s="105" t="s">
        <v>221</v>
      </c>
      <c r="C22" s="108">
        <v>353</v>
      </c>
      <c r="D22" s="109">
        <v>244</v>
      </c>
      <c r="E22" s="109">
        <v>244</v>
      </c>
    </row>
    <row r="23" spans="1:5" s="110" customFormat="1" ht="39.9" customHeight="1" thickBot="1" x14ac:dyDescent="0.35">
      <c r="A23" s="111" t="s">
        <v>135</v>
      </c>
      <c r="B23" s="106" t="s">
        <v>7</v>
      </c>
      <c r="C23" s="113">
        <f t="shared" ref="C23:E23" si="0">SUM(C24)</f>
        <v>102</v>
      </c>
      <c r="D23" s="113">
        <f t="shared" si="0"/>
        <v>103</v>
      </c>
      <c r="E23" s="113">
        <f t="shared" si="0"/>
        <v>107.1</v>
      </c>
    </row>
    <row r="24" spans="1:5" s="110" customFormat="1" ht="39.9" customHeight="1" thickBot="1" x14ac:dyDescent="0.35">
      <c r="A24" s="107" t="s">
        <v>136</v>
      </c>
      <c r="B24" s="105" t="s">
        <v>8</v>
      </c>
      <c r="C24" s="108">
        <v>102</v>
      </c>
      <c r="D24" s="109">
        <v>103</v>
      </c>
      <c r="E24" s="109">
        <v>107.1</v>
      </c>
    </row>
    <row r="25" spans="1:5" s="110" customFormat="1" ht="39.9" customHeight="1" thickBot="1" x14ac:dyDescent="0.35">
      <c r="A25" s="111" t="s">
        <v>137</v>
      </c>
      <c r="B25" s="106" t="s">
        <v>9</v>
      </c>
      <c r="C25" s="112">
        <f>SUM(C26:C27)</f>
        <v>554</v>
      </c>
      <c r="D25" s="113">
        <f>SUM(D26:D27)</f>
        <v>494</v>
      </c>
      <c r="E25" s="113">
        <f>SUM(E26:E27)</f>
        <v>494</v>
      </c>
    </row>
    <row r="26" spans="1:5" s="110" customFormat="1" ht="39.9" customHeight="1" thickBot="1" x14ac:dyDescent="0.35">
      <c r="A26" s="107" t="s">
        <v>138</v>
      </c>
      <c r="B26" s="105" t="s">
        <v>218</v>
      </c>
      <c r="C26" s="108">
        <v>544</v>
      </c>
      <c r="D26" s="109">
        <v>484</v>
      </c>
      <c r="E26" s="109">
        <v>484</v>
      </c>
    </row>
    <row r="27" spans="1:5" s="110" customFormat="1" ht="39.9" customHeight="1" thickBot="1" x14ac:dyDescent="0.35">
      <c r="A27" s="107" t="s">
        <v>139</v>
      </c>
      <c r="B27" s="105" t="s">
        <v>10</v>
      </c>
      <c r="C27" s="108">
        <v>10</v>
      </c>
      <c r="D27" s="109">
        <v>10</v>
      </c>
      <c r="E27" s="109">
        <v>10</v>
      </c>
    </row>
    <row r="28" spans="1:5" s="110" customFormat="1" ht="39.9" customHeight="1" thickBot="1" x14ac:dyDescent="0.35">
      <c r="A28" s="111" t="s">
        <v>140</v>
      </c>
      <c r="B28" s="106" t="s">
        <v>11</v>
      </c>
      <c r="C28" s="112">
        <f>SUM(C29:C30)</f>
        <v>3659.3</v>
      </c>
      <c r="D28" s="112">
        <f t="shared" ref="D28:E28" si="1">SUM(D29:D30)</f>
        <v>516.5</v>
      </c>
      <c r="E28" s="112">
        <f t="shared" si="1"/>
        <v>537.20000000000005</v>
      </c>
    </row>
    <row r="29" spans="1:5" s="110" customFormat="1" ht="39.9" customHeight="1" thickBot="1" x14ac:dyDescent="0.35">
      <c r="A29" s="107" t="s">
        <v>141</v>
      </c>
      <c r="B29" s="105" t="s">
        <v>12</v>
      </c>
      <c r="C29" s="108">
        <v>1433</v>
      </c>
      <c r="D29" s="109">
        <v>516.5</v>
      </c>
      <c r="E29" s="114">
        <v>537.20000000000005</v>
      </c>
    </row>
    <row r="30" spans="1:5" s="110" customFormat="1" ht="39.9" customHeight="1" thickBot="1" x14ac:dyDescent="0.35">
      <c r="A30" s="107" t="s">
        <v>185</v>
      </c>
      <c r="B30" s="105" t="s">
        <v>182</v>
      </c>
      <c r="C30" s="108">
        <v>2226.3000000000002</v>
      </c>
      <c r="D30" s="109">
        <v>0</v>
      </c>
      <c r="E30" s="109">
        <v>0</v>
      </c>
    </row>
    <row r="31" spans="1:5" s="110" customFormat="1" ht="39.9" customHeight="1" thickBot="1" x14ac:dyDescent="0.35">
      <c r="A31" s="111" t="s">
        <v>142</v>
      </c>
      <c r="B31" s="106" t="s">
        <v>13</v>
      </c>
      <c r="C31" s="113">
        <f t="shared" ref="C31:E31" si="2">SUM(C32:C34)</f>
        <v>1090.8</v>
      </c>
      <c r="D31" s="113">
        <f t="shared" si="2"/>
        <v>0</v>
      </c>
      <c r="E31" s="113">
        <f t="shared" si="2"/>
        <v>518.42999999999995</v>
      </c>
    </row>
    <row r="32" spans="1:5" s="110" customFormat="1" ht="39.9" hidden="1" customHeight="1" thickBot="1" x14ac:dyDescent="0.35">
      <c r="A32" s="107" t="s">
        <v>143</v>
      </c>
      <c r="B32" s="105" t="s">
        <v>14</v>
      </c>
      <c r="C32" s="108">
        <v>0</v>
      </c>
      <c r="D32" s="109">
        <v>0</v>
      </c>
      <c r="E32" s="109">
        <v>0</v>
      </c>
    </row>
    <row r="33" spans="1:5" s="110" customFormat="1" ht="39.9" customHeight="1" thickBot="1" x14ac:dyDescent="0.35">
      <c r="A33" s="107" t="s">
        <v>144</v>
      </c>
      <c r="B33" s="105" t="s">
        <v>15</v>
      </c>
      <c r="C33" s="108">
        <v>945.3</v>
      </c>
      <c r="D33" s="109">
        <v>0</v>
      </c>
      <c r="E33" s="109">
        <v>0</v>
      </c>
    </row>
    <row r="34" spans="1:5" s="110" customFormat="1" ht="39.9" customHeight="1" thickBot="1" x14ac:dyDescent="0.35">
      <c r="A34" s="107" t="s">
        <v>145</v>
      </c>
      <c r="B34" s="105" t="s">
        <v>16</v>
      </c>
      <c r="C34" s="108">
        <v>145.5</v>
      </c>
      <c r="D34" s="109">
        <v>0</v>
      </c>
      <c r="E34" s="109">
        <v>518.42999999999995</v>
      </c>
    </row>
    <row r="35" spans="1:5" s="110" customFormat="1" ht="39.9" customHeight="1" thickBot="1" x14ac:dyDescent="0.35">
      <c r="A35" s="111" t="s">
        <v>146</v>
      </c>
      <c r="B35" s="106" t="s">
        <v>17</v>
      </c>
      <c r="C35" s="112">
        <f>SUM(C36)</f>
        <v>650.4</v>
      </c>
      <c r="D35" s="113">
        <f t="shared" ref="D35:E35" si="3">SUM(D36)</f>
        <v>651.29999999999995</v>
      </c>
      <c r="E35" s="113">
        <f t="shared" si="3"/>
        <v>549.1</v>
      </c>
    </row>
    <row r="36" spans="1:5" s="110" customFormat="1" ht="39.9" customHeight="1" thickBot="1" x14ac:dyDescent="0.35">
      <c r="A36" s="107" t="s">
        <v>147</v>
      </c>
      <c r="B36" s="105" t="s">
        <v>18</v>
      </c>
      <c r="C36" s="108">
        <v>650.4</v>
      </c>
      <c r="D36" s="109">
        <v>651.29999999999995</v>
      </c>
      <c r="E36" s="109">
        <v>549.1</v>
      </c>
    </row>
    <row r="37" spans="1:5" s="110" customFormat="1" ht="39.9" customHeight="1" thickBot="1" x14ac:dyDescent="0.35">
      <c r="A37" s="111" t="s">
        <v>148</v>
      </c>
      <c r="B37" s="106" t="s">
        <v>19</v>
      </c>
      <c r="C37" s="112">
        <f>SUM(C38)</f>
        <v>10</v>
      </c>
      <c r="D37" s="113">
        <f t="shared" ref="D37:E37" si="4">SUM(D38)</f>
        <v>4.8</v>
      </c>
      <c r="E37" s="113">
        <f t="shared" si="4"/>
        <v>5</v>
      </c>
    </row>
    <row r="38" spans="1:5" s="110" customFormat="1" ht="39.9" customHeight="1" thickBot="1" x14ac:dyDescent="0.35">
      <c r="A38" s="107" t="s">
        <v>148</v>
      </c>
      <c r="B38" s="105" t="s">
        <v>20</v>
      </c>
      <c r="C38" s="108">
        <v>10</v>
      </c>
      <c r="D38" s="109">
        <v>4.8</v>
      </c>
      <c r="E38" s="109">
        <v>5</v>
      </c>
    </row>
    <row r="39" spans="1:5" s="110" customFormat="1" ht="39.9" customHeight="1" thickBot="1" x14ac:dyDescent="0.35">
      <c r="A39" s="107" t="s">
        <v>149</v>
      </c>
      <c r="B39" s="105"/>
      <c r="C39" s="112">
        <v>0</v>
      </c>
      <c r="D39" s="113">
        <v>95.6</v>
      </c>
      <c r="E39" s="113">
        <v>195.8</v>
      </c>
    </row>
    <row r="40" spans="1:5" s="110" customFormat="1" ht="39.9" customHeight="1" thickBot="1" x14ac:dyDescent="0.35">
      <c r="A40" s="115"/>
      <c r="B40" s="106" t="s">
        <v>21</v>
      </c>
      <c r="C40" s="112">
        <f>SUM(C17+C23+C25+C28+C31+C35+C37+C39)</f>
        <v>8681.5</v>
      </c>
      <c r="D40" s="113">
        <f>SUM(D17+D23+D25+D28+D31+D35+D37+D39)</f>
        <v>3913.0000000000005</v>
      </c>
      <c r="E40" s="113">
        <f>SUM(E17+E23+E25+E28+E31+E35+E37+E39)</f>
        <v>4392.3999999999996</v>
      </c>
    </row>
  </sheetData>
  <mergeCells count="3">
    <mergeCell ref="A13:E13"/>
    <mergeCell ref="A12:E12"/>
    <mergeCell ref="A11:E11"/>
  </mergeCells>
  <pageMargins left="0.51181102362204722" right="0.51181102362204722" top="1.3385826771653544" bottom="0.55118110236220474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"/>
  <sheetViews>
    <sheetView topLeftCell="A116" zoomScale="75" zoomScaleNormal="75" workbookViewId="0">
      <selection activeCell="G84" sqref="G84"/>
    </sheetView>
  </sheetViews>
  <sheetFormatPr defaultColWidth="11.44140625" defaultRowHeight="14.4" x14ac:dyDescent="0.3"/>
  <cols>
    <col min="1" max="1" width="91.5546875" style="23" customWidth="1"/>
    <col min="2" max="2" width="11.44140625" style="9"/>
    <col min="3" max="4" width="11.44140625" style="76"/>
    <col min="5" max="5" width="25.109375" style="9" customWidth="1"/>
    <col min="6" max="6" width="14.88671875" style="9" customWidth="1"/>
    <col min="7" max="7" width="15" style="10" customWidth="1"/>
    <col min="8" max="8" width="16.5546875" style="10" customWidth="1"/>
    <col min="9" max="9" width="15.88671875" style="10" customWidth="1"/>
    <col min="10" max="16384" width="11.44140625" style="10"/>
  </cols>
  <sheetData>
    <row r="1" spans="1:9" s="38" customFormat="1" ht="12" x14ac:dyDescent="0.25">
      <c r="A1" s="36"/>
      <c r="B1" s="37"/>
      <c r="C1" s="66"/>
      <c r="D1" s="66"/>
      <c r="E1" s="37"/>
      <c r="F1" s="37"/>
      <c r="I1" s="39" t="s">
        <v>112</v>
      </c>
    </row>
    <row r="2" spans="1:9" s="38" customFormat="1" ht="12" x14ac:dyDescent="0.25">
      <c r="A2" s="36"/>
      <c r="B2" s="37"/>
      <c r="C2" s="66"/>
      <c r="D2" s="66"/>
      <c r="E2" s="37"/>
      <c r="F2" s="37"/>
      <c r="I2" s="39" t="s">
        <v>26</v>
      </c>
    </row>
    <row r="3" spans="1:9" s="38" customFormat="1" ht="12" x14ac:dyDescent="0.25">
      <c r="A3" s="36"/>
      <c r="B3" s="37"/>
      <c r="C3" s="66"/>
      <c r="D3" s="66"/>
      <c r="E3" s="37"/>
      <c r="F3" s="37"/>
      <c r="I3" s="39" t="s">
        <v>27</v>
      </c>
    </row>
    <row r="4" spans="1:9" s="38" customFormat="1" ht="12" x14ac:dyDescent="0.25">
      <c r="A4" s="36"/>
      <c r="B4" s="37"/>
      <c r="C4" s="66"/>
      <c r="D4" s="66"/>
      <c r="E4" s="37"/>
      <c r="F4" s="37"/>
      <c r="I4" s="39" t="s">
        <v>28</v>
      </c>
    </row>
    <row r="5" spans="1:9" s="38" customFormat="1" ht="12" x14ac:dyDescent="0.25">
      <c r="A5" s="36"/>
      <c r="B5" s="37"/>
      <c r="C5" s="66"/>
      <c r="D5" s="66"/>
      <c r="E5" s="37"/>
      <c r="F5" s="37"/>
      <c r="I5" s="39" t="s">
        <v>29</v>
      </c>
    </row>
    <row r="6" spans="1:9" s="38" customFormat="1" ht="12" x14ac:dyDescent="0.25">
      <c r="A6" s="36"/>
      <c r="B6" s="37"/>
      <c r="C6" s="66"/>
      <c r="D6" s="66"/>
      <c r="E6" s="37"/>
      <c r="F6" s="37"/>
      <c r="I6" s="39" t="s">
        <v>30</v>
      </c>
    </row>
    <row r="7" spans="1:9" s="38" customFormat="1" ht="12" x14ac:dyDescent="0.25">
      <c r="A7" s="36"/>
      <c r="B7" s="37"/>
      <c r="C7" s="66"/>
      <c r="D7" s="66"/>
      <c r="E7" s="37"/>
      <c r="F7" s="37"/>
      <c r="I7" s="39" t="s">
        <v>206</v>
      </c>
    </row>
    <row r="8" spans="1:9" s="38" customFormat="1" ht="12" x14ac:dyDescent="0.25">
      <c r="A8" s="36"/>
      <c r="B8" s="37"/>
      <c r="C8" s="66"/>
      <c r="D8" s="66"/>
      <c r="E8" s="37"/>
      <c r="F8" s="37"/>
      <c r="I8" s="39" t="s">
        <v>207</v>
      </c>
    </row>
    <row r="9" spans="1:9" s="38" customFormat="1" ht="12" x14ac:dyDescent="0.25">
      <c r="A9" s="36"/>
      <c r="B9" s="37"/>
      <c r="C9" s="66"/>
      <c r="D9" s="66"/>
      <c r="E9" s="37"/>
      <c r="F9" s="37"/>
      <c r="I9" s="39" t="s">
        <v>222</v>
      </c>
    </row>
    <row r="10" spans="1:9" x14ac:dyDescent="0.3">
      <c r="A10" s="142"/>
      <c r="B10" s="142"/>
      <c r="C10" s="142"/>
      <c r="D10" s="142"/>
      <c r="E10" s="142"/>
      <c r="F10" s="142"/>
      <c r="G10" s="142"/>
      <c r="H10" s="142"/>
      <c r="I10" s="142"/>
    </row>
    <row r="11" spans="1:9" s="41" customFormat="1" ht="17.399999999999999" x14ac:dyDescent="0.3">
      <c r="A11" s="143" t="s">
        <v>113</v>
      </c>
      <c r="B11" s="143"/>
      <c r="C11" s="143"/>
      <c r="D11" s="143"/>
      <c r="E11" s="143"/>
      <c r="F11" s="143"/>
      <c r="G11" s="143"/>
      <c r="H11" s="143"/>
      <c r="I11" s="143"/>
    </row>
    <row r="12" spans="1:9" s="41" customFormat="1" ht="17.399999999999999" x14ac:dyDescent="0.3">
      <c r="A12" s="143" t="s">
        <v>211</v>
      </c>
      <c r="B12" s="143"/>
      <c r="C12" s="143"/>
      <c r="D12" s="143"/>
      <c r="E12" s="143"/>
      <c r="F12" s="143"/>
      <c r="G12" s="143"/>
      <c r="H12" s="143"/>
      <c r="I12" s="143"/>
    </row>
    <row r="13" spans="1:9" s="40" customFormat="1" ht="18.600000000000001" thickBot="1" x14ac:dyDescent="0.4">
      <c r="A13" s="144" t="s">
        <v>22</v>
      </c>
      <c r="B13" s="144"/>
      <c r="C13" s="144"/>
      <c r="D13" s="144"/>
      <c r="E13" s="144"/>
      <c r="F13" s="144"/>
      <c r="G13" s="144"/>
      <c r="H13" s="144"/>
      <c r="I13" s="144"/>
    </row>
    <row r="14" spans="1:9" ht="18.600000000000001" thickBot="1" x14ac:dyDescent="0.4">
      <c r="A14" s="11" t="s">
        <v>31</v>
      </c>
      <c r="B14" s="12" t="s">
        <v>32</v>
      </c>
      <c r="C14" s="67" t="s">
        <v>33</v>
      </c>
      <c r="D14" s="67" t="s">
        <v>34</v>
      </c>
      <c r="E14" s="12" t="s">
        <v>35</v>
      </c>
      <c r="F14" s="12" t="s">
        <v>36</v>
      </c>
      <c r="G14" s="12">
        <v>2021</v>
      </c>
      <c r="H14" s="12">
        <v>2020</v>
      </c>
      <c r="I14" s="11">
        <v>2023</v>
      </c>
    </row>
    <row r="15" spans="1:9" ht="18" thickBot="1" x14ac:dyDescent="0.35">
      <c r="A15" s="13" t="s">
        <v>37</v>
      </c>
      <c r="B15" s="14"/>
      <c r="C15" s="68"/>
      <c r="D15" s="68"/>
      <c r="E15" s="14"/>
      <c r="F15" s="14"/>
      <c r="G15" s="15"/>
      <c r="H15" s="15"/>
      <c r="I15" s="29"/>
    </row>
    <row r="16" spans="1:9" ht="18" thickBot="1" x14ac:dyDescent="0.35">
      <c r="A16" s="13" t="s">
        <v>38</v>
      </c>
      <c r="B16" s="14">
        <v>739</v>
      </c>
      <c r="C16" s="68" t="s">
        <v>104</v>
      </c>
      <c r="D16" s="68"/>
      <c r="E16" s="14"/>
      <c r="F16" s="14"/>
      <c r="G16" s="87">
        <f>SUM(G17+G22+G30+G35+G40)</f>
        <v>2614.8000000000002</v>
      </c>
      <c r="H16" s="87">
        <f t="shared" ref="H16:I16" si="0">SUM(H17+H22+H30+H35+H40)</f>
        <v>2047.8</v>
      </c>
      <c r="I16" s="87">
        <f t="shared" si="0"/>
        <v>1985.8</v>
      </c>
    </row>
    <row r="17" spans="1:9" ht="35.4" thickBot="1" x14ac:dyDescent="0.35">
      <c r="A17" s="13" t="s">
        <v>39</v>
      </c>
      <c r="B17" s="14">
        <v>739</v>
      </c>
      <c r="C17" s="68" t="s">
        <v>104</v>
      </c>
      <c r="D17" s="68" t="s">
        <v>105</v>
      </c>
      <c r="E17" s="14"/>
      <c r="F17" s="14"/>
      <c r="G17" s="87">
        <f t="shared" ref="G17:I20" si="1">SUM(G18)</f>
        <v>675</v>
      </c>
      <c r="H17" s="87">
        <f t="shared" si="1"/>
        <v>675</v>
      </c>
      <c r="I17" s="15">
        <f t="shared" si="1"/>
        <v>675</v>
      </c>
    </row>
    <row r="18" spans="1:9" ht="54.6" thickBot="1" x14ac:dyDescent="0.4">
      <c r="A18" s="16" t="s">
        <v>200</v>
      </c>
      <c r="B18" s="17">
        <v>739</v>
      </c>
      <c r="C18" s="69" t="s">
        <v>104</v>
      </c>
      <c r="D18" s="69" t="s">
        <v>105</v>
      </c>
      <c r="E18" s="17" t="s">
        <v>151</v>
      </c>
      <c r="F18" s="17"/>
      <c r="G18" s="81">
        <f t="shared" si="1"/>
        <v>675</v>
      </c>
      <c r="H18" s="81">
        <f t="shared" si="1"/>
        <v>675</v>
      </c>
      <c r="I18" s="18">
        <f t="shared" si="1"/>
        <v>675</v>
      </c>
    </row>
    <row r="19" spans="1:9" s="79" customFormat="1" ht="36.6" thickBot="1" x14ac:dyDescent="0.4">
      <c r="A19" s="83" t="s">
        <v>154</v>
      </c>
      <c r="B19" s="17" t="s">
        <v>161</v>
      </c>
      <c r="C19" s="69" t="s">
        <v>104</v>
      </c>
      <c r="D19" s="69" t="s">
        <v>105</v>
      </c>
      <c r="E19" s="17" t="s">
        <v>155</v>
      </c>
      <c r="F19" s="17"/>
      <c r="G19" s="81">
        <f t="shared" si="1"/>
        <v>675</v>
      </c>
      <c r="H19" s="81">
        <f t="shared" si="1"/>
        <v>675</v>
      </c>
      <c r="I19" s="18">
        <f t="shared" si="1"/>
        <v>675</v>
      </c>
    </row>
    <row r="20" spans="1:9" ht="18.600000000000001" thickBot="1" x14ac:dyDescent="0.4">
      <c r="A20" s="16" t="s">
        <v>42</v>
      </c>
      <c r="B20" s="17">
        <v>739</v>
      </c>
      <c r="C20" s="69" t="s">
        <v>104</v>
      </c>
      <c r="D20" s="69" t="s">
        <v>105</v>
      </c>
      <c r="E20" s="17" t="s">
        <v>150</v>
      </c>
      <c r="F20" s="17"/>
      <c r="G20" s="81">
        <f t="shared" si="1"/>
        <v>675</v>
      </c>
      <c r="H20" s="81">
        <f t="shared" si="1"/>
        <v>675</v>
      </c>
      <c r="I20" s="18">
        <f t="shared" si="1"/>
        <v>675</v>
      </c>
    </row>
    <row r="21" spans="1:9" ht="18.600000000000001" thickBot="1" x14ac:dyDescent="0.4">
      <c r="A21" s="16" t="s">
        <v>43</v>
      </c>
      <c r="B21" s="17">
        <v>739</v>
      </c>
      <c r="C21" s="69" t="s">
        <v>104</v>
      </c>
      <c r="D21" s="69" t="s">
        <v>105</v>
      </c>
      <c r="E21" s="17" t="s">
        <v>150</v>
      </c>
      <c r="F21" s="17">
        <v>120</v>
      </c>
      <c r="G21" s="81">
        <v>675</v>
      </c>
      <c r="H21" s="81">
        <v>675</v>
      </c>
      <c r="I21" s="18">
        <v>675</v>
      </c>
    </row>
    <row r="22" spans="1:9" ht="52.8" thickBot="1" x14ac:dyDescent="0.35">
      <c r="A22" s="13" t="s">
        <v>44</v>
      </c>
      <c r="B22" s="14">
        <v>739</v>
      </c>
      <c r="C22" s="68" t="s">
        <v>104</v>
      </c>
      <c r="D22" s="68" t="s">
        <v>107</v>
      </c>
      <c r="E22" s="14"/>
      <c r="F22" s="14"/>
      <c r="G22" s="87">
        <f t="shared" ref="G22:I24" si="2">SUM(G23)</f>
        <v>1556.8000000000002</v>
      </c>
      <c r="H22" s="87">
        <f t="shared" si="2"/>
        <v>1098.8</v>
      </c>
      <c r="I22" s="15">
        <f t="shared" si="2"/>
        <v>1036.8</v>
      </c>
    </row>
    <row r="23" spans="1:9" ht="54.6" thickBot="1" x14ac:dyDescent="0.4">
      <c r="A23" s="16" t="s">
        <v>200</v>
      </c>
      <c r="B23" s="17">
        <v>739</v>
      </c>
      <c r="C23" s="69" t="s">
        <v>104</v>
      </c>
      <c r="D23" s="69" t="s">
        <v>107</v>
      </c>
      <c r="E23" s="17" t="s">
        <v>151</v>
      </c>
      <c r="F23" s="17"/>
      <c r="G23" s="81">
        <f t="shared" si="2"/>
        <v>1556.8000000000002</v>
      </c>
      <c r="H23" s="81">
        <f t="shared" si="2"/>
        <v>1098.8</v>
      </c>
      <c r="I23" s="18">
        <f t="shared" si="2"/>
        <v>1036.8</v>
      </c>
    </row>
    <row r="24" spans="1:9" ht="36.6" thickBot="1" x14ac:dyDescent="0.4">
      <c r="A24" s="84" t="s">
        <v>156</v>
      </c>
      <c r="B24" s="17" t="s">
        <v>161</v>
      </c>
      <c r="C24" s="69" t="s">
        <v>104</v>
      </c>
      <c r="D24" s="69" t="s">
        <v>107</v>
      </c>
      <c r="E24" s="17" t="s">
        <v>157</v>
      </c>
      <c r="F24" s="17"/>
      <c r="G24" s="81">
        <f t="shared" si="2"/>
        <v>1556.8000000000002</v>
      </c>
      <c r="H24" s="81">
        <f t="shared" si="2"/>
        <v>1098.8</v>
      </c>
      <c r="I24" s="18">
        <f t="shared" si="2"/>
        <v>1036.8</v>
      </c>
    </row>
    <row r="25" spans="1:9" ht="18.600000000000001" thickBot="1" x14ac:dyDescent="0.4">
      <c r="A25" s="16" t="s">
        <v>45</v>
      </c>
      <c r="B25" s="17">
        <v>739</v>
      </c>
      <c r="C25" s="69" t="s">
        <v>104</v>
      </c>
      <c r="D25" s="69" t="s">
        <v>107</v>
      </c>
      <c r="E25" s="17" t="s">
        <v>152</v>
      </c>
      <c r="F25" s="17"/>
      <c r="G25" s="81">
        <f>SUM(G26:G29)</f>
        <v>1556.8000000000002</v>
      </c>
      <c r="H25" s="81">
        <f>SUM(H26:H29)</f>
        <v>1098.8</v>
      </c>
      <c r="I25" s="18">
        <f>SUM(I26:I29)</f>
        <v>1036.8</v>
      </c>
    </row>
    <row r="26" spans="1:9" ht="18.600000000000001" thickBot="1" x14ac:dyDescent="0.4">
      <c r="A26" s="16" t="s">
        <v>46</v>
      </c>
      <c r="B26" s="17">
        <v>739</v>
      </c>
      <c r="C26" s="69" t="s">
        <v>104</v>
      </c>
      <c r="D26" s="69" t="s">
        <v>107</v>
      </c>
      <c r="E26" s="17" t="s">
        <v>152</v>
      </c>
      <c r="F26" s="17">
        <v>120</v>
      </c>
      <c r="G26" s="81">
        <v>675.4</v>
      </c>
      <c r="H26" s="81">
        <v>675.4</v>
      </c>
      <c r="I26" s="30">
        <v>675.4</v>
      </c>
    </row>
    <row r="27" spans="1:9" ht="36.6" thickBot="1" x14ac:dyDescent="0.4">
      <c r="A27" s="24" t="s">
        <v>47</v>
      </c>
      <c r="B27" s="19">
        <v>739</v>
      </c>
      <c r="C27" s="70" t="s">
        <v>104</v>
      </c>
      <c r="D27" s="70" t="s">
        <v>107</v>
      </c>
      <c r="E27" s="17" t="s">
        <v>152</v>
      </c>
      <c r="F27" s="19">
        <v>240</v>
      </c>
      <c r="G27" s="88">
        <v>854.5</v>
      </c>
      <c r="H27" s="88">
        <v>407.4</v>
      </c>
      <c r="I27" s="31">
        <v>345.4</v>
      </c>
    </row>
    <row r="28" spans="1:9" ht="18.75" hidden="1" customHeight="1" thickBot="1" x14ac:dyDescent="0.4">
      <c r="A28" s="32" t="s">
        <v>165</v>
      </c>
      <c r="B28" s="25">
        <v>739</v>
      </c>
      <c r="C28" s="71" t="s">
        <v>104</v>
      </c>
      <c r="D28" s="71" t="s">
        <v>107</v>
      </c>
      <c r="E28" s="17" t="s">
        <v>152</v>
      </c>
      <c r="F28" s="25" t="s">
        <v>166</v>
      </c>
      <c r="G28" s="89">
        <v>0</v>
      </c>
      <c r="H28" s="89">
        <v>0</v>
      </c>
      <c r="I28" s="26">
        <v>0</v>
      </c>
    </row>
    <row r="29" spans="1:9" ht="18.600000000000001" thickBot="1" x14ac:dyDescent="0.4">
      <c r="A29" s="33" t="s">
        <v>48</v>
      </c>
      <c r="B29" s="27">
        <v>739</v>
      </c>
      <c r="C29" s="72" t="s">
        <v>104</v>
      </c>
      <c r="D29" s="72" t="s">
        <v>107</v>
      </c>
      <c r="E29" s="17" t="s">
        <v>152</v>
      </c>
      <c r="F29" s="27">
        <v>850</v>
      </c>
      <c r="G29" s="90">
        <v>26.9</v>
      </c>
      <c r="H29" s="90">
        <v>16</v>
      </c>
      <c r="I29" s="28">
        <v>16</v>
      </c>
    </row>
    <row r="30" spans="1:9" customFormat="1" ht="18" hidden="1" thickBot="1" x14ac:dyDescent="0.35">
      <c r="A30" s="97" t="s">
        <v>188</v>
      </c>
      <c r="B30" s="94" t="s">
        <v>161</v>
      </c>
      <c r="C30" s="94" t="s">
        <v>104</v>
      </c>
      <c r="D30" s="94" t="s">
        <v>189</v>
      </c>
      <c r="E30" s="94"/>
      <c r="F30" s="94"/>
      <c r="G30" s="99">
        <f>SUM(G31)</f>
        <v>0</v>
      </c>
      <c r="H30" s="99">
        <f t="shared" ref="H30:I33" si="3">SUM(H31)</f>
        <v>0</v>
      </c>
      <c r="I30" s="99">
        <f t="shared" si="3"/>
        <v>0</v>
      </c>
    </row>
    <row r="31" spans="1:9" customFormat="1" ht="18.600000000000001" hidden="1" thickBot="1" x14ac:dyDescent="0.4">
      <c r="A31" s="98" t="s">
        <v>40</v>
      </c>
      <c r="B31" s="35" t="s">
        <v>161</v>
      </c>
      <c r="C31" s="35" t="s">
        <v>104</v>
      </c>
      <c r="D31" s="35" t="s">
        <v>189</v>
      </c>
      <c r="E31" s="35" t="s">
        <v>41</v>
      </c>
      <c r="F31" s="35"/>
      <c r="G31" s="100">
        <f>SUM(G32)</f>
        <v>0</v>
      </c>
      <c r="H31" s="100">
        <f t="shared" si="3"/>
        <v>0</v>
      </c>
      <c r="I31" s="100">
        <f t="shared" si="3"/>
        <v>0</v>
      </c>
    </row>
    <row r="32" spans="1:9" customFormat="1" ht="18.600000000000001" hidden="1" thickBot="1" x14ac:dyDescent="0.4">
      <c r="A32" s="98" t="s">
        <v>190</v>
      </c>
      <c r="B32" s="35" t="s">
        <v>161</v>
      </c>
      <c r="C32" s="35" t="s">
        <v>104</v>
      </c>
      <c r="D32" s="35" t="s">
        <v>189</v>
      </c>
      <c r="E32" s="35" t="s">
        <v>51</v>
      </c>
      <c r="F32" s="35"/>
      <c r="G32" s="100">
        <f>SUM(G33)</f>
        <v>0</v>
      </c>
      <c r="H32" s="100">
        <f t="shared" si="3"/>
        <v>0</v>
      </c>
      <c r="I32" s="100">
        <f t="shared" si="3"/>
        <v>0</v>
      </c>
    </row>
    <row r="33" spans="1:9" customFormat="1" ht="18.600000000000001" hidden="1" thickBot="1" x14ac:dyDescent="0.4">
      <c r="A33" s="98" t="s">
        <v>191</v>
      </c>
      <c r="B33" s="35" t="s">
        <v>161</v>
      </c>
      <c r="C33" s="35" t="s">
        <v>104</v>
      </c>
      <c r="D33" s="35" t="s">
        <v>189</v>
      </c>
      <c r="E33" s="35" t="s">
        <v>192</v>
      </c>
      <c r="F33" s="35"/>
      <c r="G33" s="100">
        <f>SUM(G34)</f>
        <v>0</v>
      </c>
      <c r="H33" s="100">
        <f t="shared" si="3"/>
        <v>0</v>
      </c>
      <c r="I33" s="100">
        <f t="shared" si="3"/>
        <v>0</v>
      </c>
    </row>
    <row r="34" spans="1:9" customFormat="1" ht="18.600000000000001" hidden="1" thickBot="1" x14ac:dyDescent="0.4">
      <c r="A34" s="98" t="s">
        <v>194</v>
      </c>
      <c r="B34" s="35" t="s">
        <v>161</v>
      </c>
      <c r="C34" s="35" t="s">
        <v>104</v>
      </c>
      <c r="D34" s="35" t="s">
        <v>189</v>
      </c>
      <c r="E34" s="35" t="s">
        <v>192</v>
      </c>
      <c r="F34" s="35" t="s">
        <v>193</v>
      </c>
      <c r="G34" s="100">
        <v>0</v>
      </c>
      <c r="H34" s="100">
        <v>0</v>
      </c>
      <c r="I34" s="100">
        <v>0</v>
      </c>
    </row>
    <row r="35" spans="1:9" ht="18" thickBot="1" x14ac:dyDescent="0.35">
      <c r="A35" s="13" t="s">
        <v>49</v>
      </c>
      <c r="B35" s="14">
        <v>739</v>
      </c>
      <c r="C35" s="68" t="s">
        <v>104</v>
      </c>
      <c r="D35" s="68">
        <v>11</v>
      </c>
      <c r="E35" s="14"/>
      <c r="F35" s="14"/>
      <c r="G35" s="87">
        <f>SUM(G36)</f>
        <v>30</v>
      </c>
      <c r="H35" s="87">
        <f t="shared" ref="H35:I38" si="4">SUM(H36)</f>
        <v>30</v>
      </c>
      <c r="I35" s="15">
        <f t="shared" si="4"/>
        <v>30</v>
      </c>
    </row>
    <row r="36" spans="1:9" ht="18.600000000000001" thickBot="1" x14ac:dyDescent="0.4">
      <c r="A36" s="16" t="s">
        <v>40</v>
      </c>
      <c r="B36" s="17">
        <v>739</v>
      </c>
      <c r="C36" s="69" t="s">
        <v>104</v>
      </c>
      <c r="D36" s="69">
        <v>11</v>
      </c>
      <c r="E36" s="17" t="s">
        <v>41</v>
      </c>
      <c r="F36" s="17"/>
      <c r="G36" s="81">
        <f>SUM(G37)</f>
        <v>30</v>
      </c>
      <c r="H36" s="81">
        <f t="shared" si="4"/>
        <v>30</v>
      </c>
      <c r="I36" s="18">
        <f t="shared" si="4"/>
        <v>30</v>
      </c>
    </row>
    <row r="37" spans="1:9" ht="18.600000000000001" thickBot="1" x14ac:dyDescent="0.4">
      <c r="A37" s="16" t="s">
        <v>50</v>
      </c>
      <c r="B37" s="17">
        <v>739</v>
      </c>
      <c r="C37" s="69" t="s">
        <v>104</v>
      </c>
      <c r="D37" s="69">
        <v>11</v>
      </c>
      <c r="E37" s="17" t="s">
        <v>51</v>
      </c>
      <c r="F37" s="17"/>
      <c r="G37" s="81">
        <f>SUM(G38)</f>
        <v>30</v>
      </c>
      <c r="H37" s="81">
        <f t="shared" si="4"/>
        <v>30</v>
      </c>
      <c r="I37" s="18">
        <f t="shared" si="4"/>
        <v>30</v>
      </c>
    </row>
    <row r="38" spans="1:9" ht="18.600000000000001" thickBot="1" x14ac:dyDescent="0.4">
      <c r="A38" s="16" t="s">
        <v>178</v>
      </c>
      <c r="B38" s="17">
        <v>739</v>
      </c>
      <c r="C38" s="73" t="s">
        <v>104</v>
      </c>
      <c r="D38" s="73" t="s">
        <v>111</v>
      </c>
      <c r="E38" s="22" t="s">
        <v>177</v>
      </c>
      <c r="F38" s="22"/>
      <c r="G38" s="81">
        <f>SUM(G39)</f>
        <v>30</v>
      </c>
      <c r="H38" s="81">
        <f t="shared" si="4"/>
        <v>30</v>
      </c>
      <c r="I38" s="18">
        <f t="shared" si="4"/>
        <v>30</v>
      </c>
    </row>
    <row r="39" spans="1:9" ht="18.600000000000001" thickBot="1" x14ac:dyDescent="0.4">
      <c r="A39" s="16" t="s">
        <v>52</v>
      </c>
      <c r="B39" s="17">
        <v>739</v>
      </c>
      <c r="C39" s="69" t="s">
        <v>104</v>
      </c>
      <c r="D39" s="69">
        <v>11</v>
      </c>
      <c r="E39" s="17" t="s">
        <v>177</v>
      </c>
      <c r="F39" s="17">
        <v>870</v>
      </c>
      <c r="G39" s="81">
        <v>30</v>
      </c>
      <c r="H39" s="81">
        <v>30</v>
      </c>
      <c r="I39" s="30">
        <v>30</v>
      </c>
    </row>
    <row r="40" spans="1:9" ht="18" thickBot="1" x14ac:dyDescent="0.35">
      <c r="A40" s="13" t="s">
        <v>6</v>
      </c>
      <c r="B40" s="14">
        <v>739</v>
      </c>
      <c r="C40" s="68" t="s">
        <v>104</v>
      </c>
      <c r="D40" s="68">
        <v>13</v>
      </c>
      <c r="E40" s="14"/>
      <c r="F40" s="14"/>
      <c r="G40" s="87">
        <f>SUM(G41+G45)</f>
        <v>353</v>
      </c>
      <c r="H40" s="87">
        <f t="shared" ref="H40:I40" si="5">SUM(H41+H45)</f>
        <v>244</v>
      </c>
      <c r="I40" s="15">
        <f t="shared" si="5"/>
        <v>244</v>
      </c>
    </row>
    <row r="41" spans="1:9" ht="54.6" thickBot="1" x14ac:dyDescent="0.4">
      <c r="A41" s="16" t="s">
        <v>200</v>
      </c>
      <c r="B41" s="17">
        <v>739</v>
      </c>
      <c r="C41" s="69" t="s">
        <v>104</v>
      </c>
      <c r="D41" s="69">
        <v>13</v>
      </c>
      <c r="E41" s="17" t="s">
        <v>151</v>
      </c>
      <c r="F41" s="17"/>
      <c r="G41" s="81">
        <f>SUM(G42)</f>
        <v>244</v>
      </c>
      <c r="H41" s="81">
        <f t="shared" ref="H41:I43" si="6">SUM(H42)</f>
        <v>244</v>
      </c>
      <c r="I41" s="18">
        <f t="shared" si="6"/>
        <v>244</v>
      </c>
    </row>
    <row r="42" spans="1:9" ht="36.6" thickBot="1" x14ac:dyDescent="0.4">
      <c r="A42" s="83" t="s">
        <v>158</v>
      </c>
      <c r="B42" s="17">
        <v>739</v>
      </c>
      <c r="C42" s="69" t="s">
        <v>104</v>
      </c>
      <c r="D42" s="69">
        <v>13</v>
      </c>
      <c r="E42" s="17" t="s">
        <v>159</v>
      </c>
      <c r="F42" s="17"/>
      <c r="G42" s="81">
        <f>SUM(G43)</f>
        <v>244</v>
      </c>
      <c r="H42" s="81">
        <f t="shared" si="6"/>
        <v>244</v>
      </c>
      <c r="I42" s="18">
        <f t="shared" si="6"/>
        <v>244</v>
      </c>
    </row>
    <row r="43" spans="1:9" ht="45" customHeight="1" thickBot="1" x14ac:dyDescent="0.4">
      <c r="A43" s="16" t="s">
        <v>53</v>
      </c>
      <c r="B43" s="17">
        <v>739</v>
      </c>
      <c r="C43" s="69" t="s">
        <v>104</v>
      </c>
      <c r="D43" s="69">
        <v>13</v>
      </c>
      <c r="E43" s="17" t="s">
        <v>153</v>
      </c>
      <c r="F43" s="17"/>
      <c r="G43" s="81">
        <f>SUM(G44)</f>
        <v>244</v>
      </c>
      <c r="H43" s="81">
        <f t="shared" si="6"/>
        <v>244</v>
      </c>
      <c r="I43" s="18">
        <f t="shared" si="6"/>
        <v>244</v>
      </c>
    </row>
    <row r="44" spans="1:9" ht="18.600000000000001" thickBot="1" x14ac:dyDescent="0.4">
      <c r="A44" s="16" t="s">
        <v>54</v>
      </c>
      <c r="B44" s="17">
        <v>739</v>
      </c>
      <c r="C44" s="69" t="s">
        <v>104</v>
      </c>
      <c r="D44" s="69">
        <v>13</v>
      </c>
      <c r="E44" s="17" t="s">
        <v>153</v>
      </c>
      <c r="F44" s="17">
        <v>540</v>
      </c>
      <c r="G44" s="81">
        <v>244</v>
      </c>
      <c r="H44" s="81">
        <v>244</v>
      </c>
      <c r="I44" s="30">
        <v>244</v>
      </c>
    </row>
    <row r="45" spans="1:9" ht="36.6" thickBot="1" x14ac:dyDescent="0.4">
      <c r="A45" s="16" t="s">
        <v>55</v>
      </c>
      <c r="B45" s="17">
        <v>739</v>
      </c>
      <c r="C45" s="69" t="s">
        <v>104</v>
      </c>
      <c r="D45" s="69">
        <v>13</v>
      </c>
      <c r="E45" s="17" t="s">
        <v>56</v>
      </c>
      <c r="F45" s="17"/>
      <c r="G45" s="87">
        <f>SUM(G46)</f>
        <v>109</v>
      </c>
      <c r="H45" s="87">
        <f t="shared" ref="H45:I47" si="7">SUM(H46)</f>
        <v>0</v>
      </c>
      <c r="I45" s="15">
        <f t="shared" si="7"/>
        <v>0</v>
      </c>
    </row>
    <row r="46" spans="1:9" ht="36.6" thickBot="1" x14ac:dyDescent="0.4">
      <c r="A46" s="16" t="s">
        <v>167</v>
      </c>
      <c r="B46" s="17">
        <v>739</v>
      </c>
      <c r="C46" s="69" t="s">
        <v>104</v>
      </c>
      <c r="D46" s="69">
        <v>13</v>
      </c>
      <c r="E46" s="17" t="s">
        <v>57</v>
      </c>
      <c r="F46" s="17"/>
      <c r="G46" s="81">
        <f>SUM(G47)</f>
        <v>109</v>
      </c>
      <c r="H46" s="81">
        <f t="shared" si="7"/>
        <v>0</v>
      </c>
      <c r="I46" s="18">
        <f t="shared" si="7"/>
        <v>0</v>
      </c>
    </row>
    <row r="47" spans="1:9" ht="36.6" thickBot="1" x14ac:dyDescent="0.4">
      <c r="A47" s="16" t="s">
        <v>58</v>
      </c>
      <c r="B47" s="17">
        <v>739</v>
      </c>
      <c r="C47" s="69" t="s">
        <v>104</v>
      </c>
      <c r="D47" s="69">
        <v>13</v>
      </c>
      <c r="E47" s="17" t="s">
        <v>59</v>
      </c>
      <c r="F47" s="17"/>
      <c r="G47" s="81">
        <f>SUM(G48)</f>
        <v>109</v>
      </c>
      <c r="H47" s="81">
        <f t="shared" si="7"/>
        <v>0</v>
      </c>
      <c r="I47" s="18">
        <f t="shared" si="7"/>
        <v>0</v>
      </c>
    </row>
    <row r="48" spans="1:9" ht="36.6" thickBot="1" x14ac:dyDescent="0.4">
      <c r="A48" s="16" t="s">
        <v>47</v>
      </c>
      <c r="B48" s="17">
        <v>739</v>
      </c>
      <c r="C48" s="69" t="s">
        <v>104</v>
      </c>
      <c r="D48" s="69">
        <v>13</v>
      </c>
      <c r="E48" s="17" t="s">
        <v>59</v>
      </c>
      <c r="F48" s="17">
        <v>240</v>
      </c>
      <c r="G48" s="81">
        <v>109</v>
      </c>
      <c r="H48" s="81">
        <v>0</v>
      </c>
      <c r="I48" s="30">
        <v>0</v>
      </c>
    </row>
    <row r="49" spans="1:9" ht="18" thickBot="1" x14ac:dyDescent="0.35">
      <c r="A49" s="13" t="s">
        <v>7</v>
      </c>
      <c r="B49" s="14">
        <v>739</v>
      </c>
      <c r="C49" s="68" t="s">
        <v>105</v>
      </c>
      <c r="D49" s="68"/>
      <c r="E49" s="14"/>
      <c r="F49" s="14"/>
      <c r="G49" s="87">
        <f t="shared" ref="G49:I52" si="8">SUM(G50)</f>
        <v>102</v>
      </c>
      <c r="H49" s="87">
        <f t="shared" si="8"/>
        <v>103</v>
      </c>
      <c r="I49" s="15">
        <f t="shared" si="8"/>
        <v>107.1</v>
      </c>
    </row>
    <row r="50" spans="1:9" ht="18.600000000000001" thickBot="1" x14ac:dyDescent="0.4">
      <c r="A50" s="13" t="s">
        <v>8</v>
      </c>
      <c r="B50" s="14">
        <v>739</v>
      </c>
      <c r="C50" s="68" t="s">
        <v>105</v>
      </c>
      <c r="D50" s="68" t="s">
        <v>106</v>
      </c>
      <c r="E50" s="17"/>
      <c r="F50" s="14"/>
      <c r="G50" s="87">
        <f t="shared" si="8"/>
        <v>102</v>
      </c>
      <c r="H50" s="87">
        <f t="shared" si="8"/>
        <v>103</v>
      </c>
      <c r="I50" s="15">
        <f t="shared" si="8"/>
        <v>107.1</v>
      </c>
    </row>
    <row r="51" spans="1:9" ht="54.6" thickBot="1" x14ac:dyDescent="0.4">
      <c r="A51" s="16" t="s">
        <v>200</v>
      </c>
      <c r="B51" s="17">
        <v>739</v>
      </c>
      <c r="C51" s="69" t="s">
        <v>105</v>
      </c>
      <c r="D51" s="69" t="s">
        <v>106</v>
      </c>
      <c r="E51" s="17" t="s">
        <v>151</v>
      </c>
      <c r="F51" s="17"/>
      <c r="G51" s="87">
        <f t="shared" si="8"/>
        <v>102</v>
      </c>
      <c r="H51" s="87">
        <f t="shared" si="8"/>
        <v>103</v>
      </c>
      <c r="I51" s="15">
        <f t="shared" si="8"/>
        <v>107.1</v>
      </c>
    </row>
    <row r="52" spans="1:9" ht="36.6" thickBot="1" x14ac:dyDescent="0.4">
      <c r="A52" s="16" t="s">
        <v>162</v>
      </c>
      <c r="B52" s="17">
        <v>739</v>
      </c>
      <c r="C52" s="69" t="s">
        <v>105</v>
      </c>
      <c r="D52" s="69" t="s">
        <v>106</v>
      </c>
      <c r="E52" s="17" t="s">
        <v>163</v>
      </c>
      <c r="F52" s="17"/>
      <c r="G52" s="87">
        <f t="shared" si="8"/>
        <v>102</v>
      </c>
      <c r="H52" s="87">
        <f t="shared" si="8"/>
        <v>103</v>
      </c>
      <c r="I52" s="15">
        <f t="shared" si="8"/>
        <v>107.1</v>
      </c>
    </row>
    <row r="53" spans="1:9" ht="36.6" thickBot="1" x14ac:dyDescent="0.4">
      <c r="A53" s="16" t="s">
        <v>215</v>
      </c>
      <c r="B53" s="17">
        <v>739</v>
      </c>
      <c r="C53" s="69" t="s">
        <v>105</v>
      </c>
      <c r="D53" s="69" t="s">
        <v>106</v>
      </c>
      <c r="E53" s="17" t="s">
        <v>164</v>
      </c>
      <c r="F53" s="17"/>
      <c r="G53" s="87">
        <f>SUM(G54+G55)</f>
        <v>102</v>
      </c>
      <c r="H53" s="87">
        <f t="shared" ref="H53:I53" si="9">SUM(H54+H55)</f>
        <v>103</v>
      </c>
      <c r="I53" s="15">
        <f t="shared" si="9"/>
        <v>107.1</v>
      </c>
    </row>
    <row r="54" spans="1:9" ht="18.600000000000001" thickBot="1" x14ac:dyDescent="0.4">
      <c r="A54" s="16" t="s">
        <v>43</v>
      </c>
      <c r="B54" s="17">
        <v>739</v>
      </c>
      <c r="C54" s="69" t="s">
        <v>105</v>
      </c>
      <c r="D54" s="69" t="s">
        <v>106</v>
      </c>
      <c r="E54" s="17" t="s">
        <v>164</v>
      </c>
      <c r="F54" s="17">
        <v>120</v>
      </c>
      <c r="G54" s="81">
        <v>102</v>
      </c>
      <c r="H54" s="81">
        <v>103</v>
      </c>
      <c r="I54" s="30">
        <v>107.1</v>
      </c>
    </row>
    <row r="55" spans="1:9" ht="36.6" hidden="1" thickBot="1" x14ac:dyDescent="0.4">
      <c r="A55" s="16" t="s">
        <v>47</v>
      </c>
      <c r="B55" s="17">
        <v>739</v>
      </c>
      <c r="C55" s="69" t="s">
        <v>105</v>
      </c>
      <c r="D55" s="69" t="s">
        <v>106</v>
      </c>
      <c r="E55" s="17" t="s">
        <v>164</v>
      </c>
      <c r="F55" s="17">
        <v>240</v>
      </c>
      <c r="G55" s="81">
        <v>0</v>
      </c>
      <c r="H55" s="81">
        <v>0</v>
      </c>
      <c r="I55" s="30">
        <v>0</v>
      </c>
    </row>
    <row r="56" spans="1:9" ht="18" thickBot="1" x14ac:dyDescent="0.35">
      <c r="A56" s="13" t="s">
        <v>9</v>
      </c>
      <c r="B56" s="14">
        <v>739</v>
      </c>
      <c r="C56" s="68" t="s">
        <v>106</v>
      </c>
      <c r="D56" s="68"/>
      <c r="E56" s="14"/>
      <c r="F56" s="14"/>
      <c r="G56" s="87">
        <f>SUM(G57+G63)</f>
        <v>553.95000000000005</v>
      </c>
      <c r="H56" s="87">
        <f t="shared" ref="H56:I56" si="10">SUM(H57+H63)</f>
        <v>494</v>
      </c>
      <c r="I56" s="15">
        <f t="shared" si="10"/>
        <v>494</v>
      </c>
    </row>
    <row r="57" spans="1:9" ht="35.4" thickBot="1" x14ac:dyDescent="0.35">
      <c r="A57" s="106" t="s">
        <v>218</v>
      </c>
      <c r="B57" s="14">
        <v>739</v>
      </c>
      <c r="C57" s="68" t="s">
        <v>106</v>
      </c>
      <c r="D57" s="68">
        <v>10</v>
      </c>
      <c r="E57" s="14"/>
      <c r="F57" s="14"/>
      <c r="G57" s="87">
        <f>SUM(G58)</f>
        <v>543.95000000000005</v>
      </c>
      <c r="H57" s="87">
        <f t="shared" ref="H57:I59" si="11">SUM(H58)</f>
        <v>484</v>
      </c>
      <c r="I57" s="15">
        <f t="shared" si="11"/>
        <v>484</v>
      </c>
    </row>
    <row r="58" spans="1:9" ht="36.6" thickBot="1" x14ac:dyDescent="0.4">
      <c r="A58" s="16" t="s">
        <v>55</v>
      </c>
      <c r="B58" s="17">
        <v>739</v>
      </c>
      <c r="C58" s="69" t="s">
        <v>106</v>
      </c>
      <c r="D58" s="69">
        <v>10</v>
      </c>
      <c r="E58" s="17" t="s">
        <v>56</v>
      </c>
      <c r="F58" s="14"/>
      <c r="G58" s="87">
        <f>SUM(G59)</f>
        <v>543.95000000000005</v>
      </c>
      <c r="H58" s="87">
        <f t="shared" si="11"/>
        <v>484</v>
      </c>
      <c r="I58" s="87">
        <f t="shared" si="11"/>
        <v>484</v>
      </c>
    </row>
    <row r="59" spans="1:9" ht="18.600000000000001" thickBot="1" x14ac:dyDescent="0.4">
      <c r="A59" s="16" t="s">
        <v>168</v>
      </c>
      <c r="B59" s="17">
        <v>739</v>
      </c>
      <c r="C59" s="69" t="s">
        <v>106</v>
      </c>
      <c r="D59" s="69">
        <v>10</v>
      </c>
      <c r="E59" s="17" t="s">
        <v>60</v>
      </c>
      <c r="F59" s="14"/>
      <c r="G59" s="87">
        <f>SUM(G60)</f>
        <v>543.95000000000005</v>
      </c>
      <c r="H59" s="87">
        <f t="shared" si="11"/>
        <v>484</v>
      </c>
      <c r="I59" s="15">
        <f t="shared" si="11"/>
        <v>484</v>
      </c>
    </row>
    <row r="60" spans="1:9" ht="36.6" thickBot="1" x14ac:dyDescent="0.4">
      <c r="A60" s="16" t="s">
        <v>61</v>
      </c>
      <c r="B60" s="17">
        <v>739</v>
      </c>
      <c r="C60" s="69" t="s">
        <v>106</v>
      </c>
      <c r="D60" s="69">
        <v>10</v>
      </c>
      <c r="E60" s="17" t="s">
        <v>62</v>
      </c>
      <c r="F60" s="14"/>
      <c r="G60" s="87">
        <f>SUM(G61:G62)</f>
        <v>543.95000000000005</v>
      </c>
      <c r="H60" s="87">
        <f t="shared" ref="H60:I60" si="12">SUM(H61:H62)</f>
        <v>484</v>
      </c>
      <c r="I60" s="87">
        <f t="shared" si="12"/>
        <v>484</v>
      </c>
    </row>
    <row r="61" spans="1:9" ht="36.6" thickBot="1" x14ac:dyDescent="0.4">
      <c r="A61" s="16" t="s">
        <v>47</v>
      </c>
      <c r="B61" s="17">
        <v>739</v>
      </c>
      <c r="C61" s="69" t="s">
        <v>106</v>
      </c>
      <c r="D61" s="69">
        <v>10</v>
      </c>
      <c r="E61" s="17" t="s">
        <v>62</v>
      </c>
      <c r="F61" s="17" t="s">
        <v>196</v>
      </c>
      <c r="G61" s="81">
        <v>59.95</v>
      </c>
      <c r="H61" s="81">
        <v>0</v>
      </c>
      <c r="I61" s="30">
        <v>0</v>
      </c>
    </row>
    <row r="62" spans="1:9" ht="36.6" thickBot="1" x14ac:dyDescent="0.4">
      <c r="A62" s="16" t="s">
        <v>197</v>
      </c>
      <c r="B62" s="17">
        <v>739</v>
      </c>
      <c r="C62" s="69" t="s">
        <v>106</v>
      </c>
      <c r="D62" s="69">
        <v>10</v>
      </c>
      <c r="E62" s="17" t="s">
        <v>62</v>
      </c>
      <c r="F62" s="17" t="s">
        <v>195</v>
      </c>
      <c r="G62" s="81">
        <v>484</v>
      </c>
      <c r="H62" s="81">
        <v>484</v>
      </c>
      <c r="I62" s="30">
        <v>484</v>
      </c>
    </row>
    <row r="63" spans="1:9" ht="35.4" thickBot="1" x14ac:dyDescent="0.35">
      <c r="A63" s="13" t="s">
        <v>10</v>
      </c>
      <c r="B63" s="14">
        <v>739</v>
      </c>
      <c r="C63" s="68" t="s">
        <v>106</v>
      </c>
      <c r="D63" s="68">
        <v>14</v>
      </c>
      <c r="E63" s="14"/>
      <c r="F63" s="14"/>
      <c r="G63" s="87">
        <f>SUM(G64)</f>
        <v>10</v>
      </c>
      <c r="H63" s="87">
        <f t="shared" ref="H63:I65" si="13">SUM(H64)</f>
        <v>10</v>
      </c>
      <c r="I63" s="15">
        <f t="shared" si="13"/>
        <v>10</v>
      </c>
    </row>
    <row r="64" spans="1:9" ht="18.600000000000001" thickBot="1" x14ac:dyDescent="0.4">
      <c r="A64" s="16" t="s">
        <v>63</v>
      </c>
      <c r="B64" s="17">
        <v>739</v>
      </c>
      <c r="C64" s="69" t="s">
        <v>106</v>
      </c>
      <c r="D64" s="69">
        <v>14</v>
      </c>
      <c r="E64" s="17" t="s">
        <v>41</v>
      </c>
      <c r="F64" s="17"/>
      <c r="G64" s="87">
        <f>SUM(G65)</f>
        <v>10</v>
      </c>
      <c r="H64" s="87">
        <f t="shared" si="13"/>
        <v>10</v>
      </c>
      <c r="I64" s="15">
        <f t="shared" si="13"/>
        <v>10</v>
      </c>
    </row>
    <row r="65" spans="1:9" ht="18.600000000000001" thickBot="1" x14ac:dyDescent="0.4">
      <c r="A65" s="16" t="s">
        <v>50</v>
      </c>
      <c r="B65" s="17">
        <v>739</v>
      </c>
      <c r="C65" s="69" t="s">
        <v>106</v>
      </c>
      <c r="D65" s="69">
        <v>14</v>
      </c>
      <c r="E65" s="17" t="s">
        <v>51</v>
      </c>
      <c r="F65" s="17"/>
      <c r="G65" s="87">
        <f>SUM(G66)</f>
        <v>10</v>
      </c>
      <c r="H65" s="87">
        <f t="shared" si="13"/>
        <v>10</v>
      </c>
      <c r="I65" s="15">
        <f t="shared" si="13"/>
        <v>10</v>
      </c>
    </row>
    <row r="66" spans="1:9" ht="36.6" thickBot="1" x14ac:dyDescent="0.4">
      <c r="A66" s="16" t="s">
        <v>64</v>
      </c>
      <c r="B66" s="17">
        <v>739</v>
      </c>
      <c r="C66" s="69" t="s">
        <v>106</v>
      </c>
      <c r="D66" s="69">
        <v>14</v>
      </c>
      <c r="E66" s="17" t="s">
        <v>65</v>
      </c>
      <c r="F66" s="17"/>
      <c r="G66" s="87">
        <f>SUM(G67+G68)</f>
        <v>10</v>
      </c>
      <c r="H66" s="87">
        <f>SUM(H67+H68)</f>
        <v>10</v>
      </c>
      <c r="I66" s="87">
        <f>SUM(I67+I68)</f>
        <v>10</v>
      </c>
    </row>
    <row r="67" spans="1:9" ht="18.600000000000001" thickBot="1" x14ac:dyDescent="0.4">
      <c r="A67" s="16" t="s">
        <v>46</v>
      </c>
      <c r="B67" s="17">
        <v>739</v>
      </c>
      <c r="C67" s="69" t="s">
        <v>106</v>
      </c>
      <c r="D67" s="69">
        <v>14</v>
      </c>
      <c r="E67" s="17" t="s">
        <v>65</v>
      </c>
      <c r="F67" s="17">
        <v>120</v>
      </c>
      <c r="G67" s="81">
        <v>6</v>
      </c>
      <c r="H67" s="81">
        <v>6</v>
      </c>
      <c r="I67" s="30">
        <v>6</v>
      </c>
    </row>
    <row r="68" spans="1:9" ht="36.6" thickBot="1" x14ac:dyDescent="0.4">
      <c r="A68" s="16" t="s">
        <v>47</v>
      </c>
      <c r="B68" s="17" t="s">
        <v>161</v>
      </c>
      <c r="C68" s="69" t="s">
        <v>106</v>
      </c>
      <c r="D68" s="69" t="s">
        <v>202</v>
      </c>
      <c r="E68" s="17" t="s">
        <v>65</v>
      </c>
      <c r="F68" s="17" t="s">
        <v>196</v>
      </c>
      <c r="G68" s="81">
        <v>4</v>
      </c>
      <c r="H68" s="81">
        <v>4</v>
      </c>
      <c r="I68" s="18">
        <v>4</v>
      </c>
    </row>
    <row r="69" spans="1:9" ht="18" thickBot="1" x14ac:dyDescent="0.35">
      <c r="A69" s="13" t="s">
        <v>67</v>
      </c>
      <c r="B69" s="14">
        <v>739</v>
      </c>
      <c r="C69" s="68" t="s">
        <v>107</v>
      </c>
      <c r="D69" s="68"/>
      <c r="E69" s="14"/>
      <c r="F69" s="14"/>
      <c r="G69" s="87">
        <f>SUM(G70+G77)</f>
        <v>3659.4</v>
      </c>
      <c r="H69" s="87">
        <f t="shared" ref="H69:I80" si="14">SUM(H70)</f>
        <v>516.5</v>
      </c>
      <c r="I69" s="15">
        <f t="shared" si="14"/>
        <v>537.20000000000005</v>
      </c>
    </row>
    <row r="70" spans="1:9" ht="18.600000000000001" thickBot="1" x14ac:dyDescent="0.4">
      <c r="A70" s="13" t="s">
        <v>68</v>
      </c>
      <c r="B70" s="14">
        <v>739</v>
      </c>
      <c r="C70" s="68" t="s">
        <v>107</v>
      </c>
      <c r="D70" s="68" t="s">
        <v>110</v>
      </c>
      <c r="E70" s="17"/>
      <c r="F70" s="17"/>
      <c r="G70" s="87">
        <f>SUM(G71)</f>
        <v>1433.1</v>
      </c>
      <c r="H70" s="87">
        <f t="shared" si="14"/>
        <v>516.5</v>
      </c>
      <c r="I70" s="15">
        <f t="shared" si="14"/>
        <v>537.20000000000005</v>
      </c>
    </row>
    <row r="71" spans="1:9" ht="34.5" customHeight="1" thickBot="1" x14ac:dyDescent="0.4">
      <c r="A71" s="20" t="s">
        <v>55</v>
      </c>
      <c r="B71" s="35">
        <v>739</v>
      </c>
      <c r="C71" s="74" t="s">
        <v>107</v>
      </c>
      <c r="D71" s="74" t="s">
        <v>110</v>
      </c>
      <c r="E71" s="21" t="s">
        <v>56</v>
      </c>
      <c r="F71" s="21"/>
      <c r="G71" s="87">
        <f>SUM(G72)</f>
        <v>1433.1</v>
      </c>
      <c r="H71" s="87">
        <f t="shared" si="14"/>
        <v>516.5</v>
      </c>
      <c r="I71" s="15">
        <f t="shared" si="14"/>
        <v>537.20000000000005</v>
      </c>
    </row>
    <row r="72" spans="1:9" ht="18.75" customHeight="1" thickBot="1" x14ac:dyDescent="0.4">
      <c r="A72" s="34" t="s">
        <v>169</v>
      </c>
      <c r="B72" s="35">
        <v>739</v>
      </c>
      <c r="C72" s="75" t="s">
        <v>107</v>
      </c>
      <c r="D72" s="75" t="s">
        <v>110</v>
      </c>
      <c r="E72" s="35" t="s">
        <v>69</v>
      </c>
      <c r="F72" s="35"/>
      <c r="G72" s="87">
        <f>SUM(G73+G75)</f>
        <v>1433.1</v>
      </c>
      <c r="H72" s="87">
        <f t="shared" ref="H72:I72" si="15">SUM(H73+H75)</f>
        <v>516.5</v>
      </c>
      <c r="I72" s="87">
        <f t="shared" si="15"/>
        <v>537.20000000000005</v>
      </c>
    </row>
    <row r="73" spans="1:9" ht="36.6" thickBot="1" x14ac:dyDescent="0.4">
      <c r="A73" s="34" t="s">
        <v>70</v>
      </c>
      <c r="B73" s="35">
        <v>739</v>
      </c>
      <c r="C73" s="75" t="s">
        <v>107</v>
      </c>
      <c r="D73" s="75" t="s">
        <v>110</v>
      </c>
      <c r="E73" s="35" t="s">
        <v>71</v>
      </c>
      <c r="F73" s="35"/>
      <c r="G73" s="87">
        <f>SUM(G74)</f>
        <v>726</v>
      </c>
      <c r="H73" s="87">
        <f t="shared" si="14"/>
        <v>516.5</v>
      </c>
      <c r="I73" s="15">
        <f t="shared" si="14"/>
        <v>537.20000000000005</v>
      </c>
    </row>
    <row r="74" spans="1:9" ht="36.6" thickBot="1" x14ac:dyDescent="0.4">
      <c r="A74" s="16" t="s">
        <v>47</v>
      </c>
      <c r="B74" s="17">
        <v>739</v>
      </c>
      <c r="C74" s="69" t="s">
        <v>107</v>
      </c>
      <c r="D74" s="69" t="s">
        <v>110</v>
      </c>
      <c r="E74" s="17" t="s">
        <v>71</v>
      </c>
      <c r="F74" s="17">
        <v>240</v>
      </c>
      <c r="G74" s="81">
        <v>726</v>
      </c>
      <c r="H74" s="81">
        <v>516.5</v>
      </c>
      <c r="I74" s="30">
        <v>537.20000000000005</v>
      </c>
    </row>
    <row r="75" spans="1:9" ht="36.6" thickBot="1" x14ac:dyDescent="0.4">
      <c r="A75" s="34" t="s">
        <v>127</v>
      </c>
      <c r="B75" s="35">
        <v>739</v>
      </c>
      <c r="C75" s="75" t="s">
        <v>107</v>
      </c>
      <c r="D75" s="75" t="s">
        <v>110</v>
      </c>
      <c r="E75" s="35" t="s">
        <v>201</v>
      </c>
      <c r="F75" s="35"/>
      <c r="G75" s="87">
        <f>SUM(G76)</f>
        <v>707.1</v>
      </c>
      <c r="H75" s="87">
        <f t="shared" si="14"/>
        <v>0</v>
      </c>
      <c r="I75" s="15">
        <f t="shared" si="14"/>
        <v>0</v>
      </c>
    </row>
    <row r="76" spans="1:9" ht="36.6" thickBot="1" x14ac:dyDescent="0.4">
      <c r="A76" s="16" t="s">
        <v>47</v>
      </c>
      <c r="B76" s="17">
        <v>739</v>
      </c>
      <c r="C76" s="69" t="s">
        <v>107</v>
      </c>
      <c r="D76" s="69" t="s">
        <v>110</v>
      </c>
      <c r="E76" s="35" t="s">
        <v>201</v>
      </c>
      <c r="F76" s="17">
        <v>240</v>
      </c>
      <c r="G76" s="81">
        <v>707.1</v>
      </c>
      <c r="H76" s="81">
        <v>0</v>
      </c>
      <c r="I76" s="30">
        <v>0</v>
      </c>
    </row>
    <row r="77" spans="1:9" ht="18.600000000000001" thickBot="1" x14ac:dyDescent="0.4">
      <c r="A77" s="13" t="s">
        <v>182</v>
      </c>
      <c r="B77" s="14">
        <v>739</v>
      </c>
      <c r="C77" s="68" t="s">
        <v>107</v>
      </c>
      <c r="D77" s="68" t="s">
        <v>180</v>
      </c>
      <c r="E77" s="17"/>
      <c r="F77" s="17"/>
      <c r="G77" s="87">
        <f>SUM(G78)</f>
        <v>2226.3000000000002</v>
      </c>
      <c r="H77" s="87">
        <f t="shared" si="14"/>
        <v>0</v>
      </c>
      <c r="I77" s="15">
        <f t="shared" si="14"/>
        <v>0</v>
      </c>
    </row>
    <row r="78" spans="1:9" ht="34.5" customHeight="1" thickBot="1" x14ac:dyDescent="0.4">
      <c r="A78" s="20" t="s">
        <v>55</v>
      </c>
      <c r="B78" s="35">
        <v>739</v>
      </c>
      <c r="C78" s="74" t="s">
        <v>107</v>
      </c>
      <c r="D78" s="74" t="s">
        <v>180</v>
      </c>
      <c r="E78" s="21" t="s">
        <v>56</v>
      </c>
      <c r="F78" s="21"/>
      <c r="G78" s="87">
        <f>SUM(G79)</f>
        <v>2226.3000000000002</v>
      </c>
      <c r="H78" s="87">
        <f t="shared" si="14"/>
        <v>0</v>
      </c>
      <c r="I78" s="15">
        <f t="shared" si="14"/>
        <v>0</v>
      </c>
    </row>
    <row r="79" spans="1:9" ht="18.75" customHeight="1" thickBot="1" x14ac:dyDescent="0.4">
      <c r="A79" s="34" t="s">
        <v>181</v>
      </c>
      <c r="B79" s="35">
        <v>739</v>
      </c>
      <c r="C79" s="75" t="s">
        <v>107</v>
      </c>
      <c r="D79" s="75" t="s">
        <v>180</v>
      </c>
      <c r="E79" s="35" t="s">
        <v>183</v>
      </c>
      <c r="F79" s="35"/>
      <c r="G79" s="87">
        <f>SUM(G80)</f>
        <v>2226.3000000000002</v>
      </c>
      <c r="H79" s="87">
        <f t="shared" si="14"/>
        <v>0</v>
      </c>
      <c r="I79" s="15">
        <f t="shared" si="14"/>
        <v>0</v>
      </c>
    </row>
    <row r="80" spans="1:9" ht="18.600000000000001" thickBot="1" x14ac:dyDescent="0.4">
      <c r="A80" s="34" t="s">
        <v>182</v>
      </c>
      <c r="B80" s="35">
        <v>739</v>
      </c>
      <c r="C80" s="75" t="s">
        <v>107</v>
      </c>
      <c r="D80" s="75" t="s">
        <v>180</v>
      </c>
      <c r="E80" s="35" t="s">
        <v>184</v>
      </c>
      <c r="F80" s="35"/>
      <c r="G80" s="87">
        <f>SUM(G81+G83)</f>
        <v>2226.3000000000002</v>
      </c>
      <c r="H80" s="87">
        <f t="shared" si="14"/>
        <v>0</v>
      </c>
      <c r="I80" s="15">
        <f t="shared" si="14"/>
        <v>0</v>
      </c>
    </row>
    <row r="81" spans="1:9" ht="36.6" thickBot="1" x14ac:dyDescent="0.4">
      <c r="A81" s="16" t="s">
        <v>47</v>
      </c>
      <c r="B81" s="17">
        <v>739</v>
      </c>
      <c r="C81" s="69" t="s">
        <v>107</v>
      </c>
      <c r="D81" s="69" t="s">
        <v>180</v>
      </c>
      <c r="E81" s="17" t="s">
        <v>184</v>
      </c>
      <c r="F81" s="17">
        <v>240</v>
      </c>
      <c r="G81" s="81">
        <v>954.9</v>
      </c>
      <c r="H81" s="81">
        <v>0</v>
      </c>
      <c r="I81" s="30">
        <v>0</v>
      </c>
    </row>
    <row r="82" spans="1:9" ht="18.600000000000001" thickBot="1" x14ac:dyDescent="0.4">
      <c r="A82" s="16" t="s">
        <v>223</v>
      </c>
      <c r="B82" s="17" t="s">
        <v>161</v>
      </c>
      <c r="C82" s="69" t="s">
        <v>107</v>
      </c>
      <c r="D82" s="69" t="s">
        <v>180</v>
      </c>
      <c r="E82" s="17" t="s">
        <v>224</v>
      </c>
      <c r="F82" s="17"/>
      <c r="G82" s="81">
        <v>427.4</v>
      </c>
      <c r="H82" s="81">
        <v>0</v>
      </c>
      <c r="I82" s="18">
        <v>0</v>
      </c>
    </row>
    <row r="83" spans="1:9" ht="36.6" thickBot="1" x14ac:dyDescent="0.4">
      <c r="A83" s="16" t="s">
        <v>47</v>
      </c>
      <c r="B83" s="17" t="s">
        <v>161</v>
      </c>
      <c r="C83" s="69" t="s">
        <v>107</v>
      </c>
      <c r="D83" s="69" t="s">
        <v>180</v>
      </c>
      <c r="E83" s="17" t="s">
        <v>224</v>
      </c>
      <c r="F83" s="17" t="s">
        <v>196</v>
      </c>
      <c r="G83" s="81">
        <v>1271.4000000000001</v>
      </c>
      <c r="H83" s="81">
        <v>0</v>
      </c>
      <c r="I83" s="18">
        <v>0</v>
      </c>
    </row>
    <row r="84" spans="1:9" ht="18" thickBot="1" x14ac:dyDescent="0.35">
      <c r="A84" s="13" t="s">
        <v>13</v>
      </c>
      <c r="B84" s="14">
        <v>739</v>
      </c>
      <c r="C84" s="68" t="s">
        <v>108</v>
      </c>
      <c r="D84" s="68"/>
      <c r="E84" s="14"/>
      <c r="F84" s="14"/>
      <c r="G84" s="87">
        <f>SUM(G85+G90+G100)</f>
        <v>1090.75</v>
      </c>
      <c r="H84" s="87">
        <f t="shared" ref="H84:I84" si="16">SUM(H85+H90+H100)</f>
        <v>0</v>
      </c>
      <c r="I84" s="15">
        <f t="shared" si="16"/>
        <v>518.4</v>
      </c>
    </row>
    <row r="85" spans="1:9" ht="18" hidden="1" thickBot="1" x14ac:dyDescent="0.35">
      <c r="A85" s="13" t="s">
        <v>14</v>
      </c>
      <c r="B85" s="14">
        <v>739</v>
      </c>
      <c r="C85" s="68" t="s">
        <v>108</v>
      </c>
      <c r="D85" s="68" t="s">
        <v>104</v>
      </c>
      <c r="E85" s="14"/>
      <c r="F85" s="14"/>
      <c r="G85" s="87">
        <f>SUM(G86)</f>
        <v>0</v>
      </c>
      <c r="H85" s="87">
        <f t="shared" ref="H85:I88" si="17">SUM(H86)</f>
        <v>0</v>
      </c>
      <c r="I85" s="15">
        <f t="shared" si="17"/>
        <v>0</v>
      </c>
    </row>
    <row r="86" spans="1:9" ht="18.600000000000001" hidden="1" thickBot="1" x14ac:dyDescent="0.4">
      <c r="A86" s="16" t="s">
        <v>40</v>
      </c>
      <c r="B86" s="17">
        <v>739</v>
      </c>
      <c r="C86" s="69" t="s">
        <v>108</v>
      </c>
      <c r="D86" s="69" t="s">
        <v>104</v>
      </c>
      <c r="E86" s="17" t="s">
        <v>41</v>
      </c>
      <c r="F86" s="14"/>
      <c r="G86" s="81">
        <f>SUM(G88)</f>
        <v>0</v>
      </c>
      <c r="H86" s="81">
        <f>SUM(H88)</f>
        <v>0</v>
      </c>
      <c r="I86" s="18">
        <f>SUM(I88)</f>
        <v>0</v>
      </c>
    </row>
    <row r="87" spans="1:9" ht="18.600000000000001" hidden="1" thickBot="1" x14ac:dyDescent="0.4">
      <c r="A87" s="16" t="s">
        <v>50</v>
      </c>
      <c r="B87" s="17">
        <v>739</v>
      </c>
      <c r="C87" s="69" t="s">
        <v>108</v>
      </c>
      <c r="D87" s="69" t="s">
        <v>104</v>
      </c>
      <c r="E87" s="17" t="s">
        <v>51</v>
      </c>
      <c r="F87" s="17"/>
      <c r="G87" s="81">
        <f>SUM(G88)</f>
        <v>0</v>
      </c>
      <c r="H87" s="81">
        <f t="shared" ref="H87:I87" si="18">SUM(H88)</f>
        <v>0</v>
      </c>
      <c r="I87" s="18">
        <f t="shared" si="18"/>
        <v>0</v>
      </c>
    </row>
    <row r="88" spans="1:9" ht="18.600000000000001" hidden="1" thickBot="1" x14ac:dyDescent="0.4">
      <c r="A88" s="16" t="s">
        <v>72</v>
      </c>
      <c r="B88" s="17">
        <v>739</v>
      </c>
      <c r="C88" s="69" t="s">
        <v>108</v>
      </c>
      <c r="D88" s="69" t="s">
        <v>104</v>
      </c>
      <c r="E88" s="17" t="s">
        <v>73</v>
      </c>
      <c r="F88" s="14"/>
      <c r="G88" s="81">
        <f>SUM(G89)</f>
        <v>0</v>
      </c>
      <c r="H88" s="81">
        <f t="shared" si="17"/>
        <v>0</v>
      </c>
      <c r="I88" s="18">
        <f t="shared" si="17"/>
        <v>0</v>
      </c>
    </row>
    <row r="89" spans="1:9" ht="36.6" hidden="1" thickBot="1" x14ac:dyDescent="0.4">
      <c r="A89" s="16" t="s">
        <v>47</v>
      </c>
      <c r="B89" s="17">
        <v>739</v>
      </c>
      <c r="C89" s="69" t="s">
        <v>108</v>
      </c>
      <c r="D89" s="69" t="s">
        <v>104</v>
      </c>
      <c r="E89" s="17" t="s">
        <v>73</v>
      </c>
      <c r="F89" s="17">
        <v>240</v>
      </c>
      <c r="G89" s="81">
        <v>0</v>
      </c>
      <c r="H89" s="87">
        <v>0</v>
      </c>
      <c r="I89" s="29">
        <v>0</v>
      </c>
    </row>
    <row r="90" spans="1:9" ht="18" thickBot="1" x14ac:dyDescent="0.35">
      <c r="A90" s="13" t="s">
        <v>15</v>
      </c>
      <c r="B90" s="14">
        <v>739</v>
      </c>
      <c r="C90" s="68" t="s">
        <v>108</v>
      </c>
      <c r="D90" s="68" t="s">
        <v>105</v>
      </c>
      <c r="E90" s="14"/>
      <c r="F90" s="14"/>
      <c r="G90" s="87">
        <f>SUM(G91)</f>
        <v>945.3</v>
      </c>
      <c r="H90" s="87">
        <f t="shared" ref="H90" si="19">SUM(H91)</f>
        <v>0</v>
      </c>
      <c r="I90" s="87">
        <f>SUM(I91+I96)</f>
        <v>0</v>
      </c>
    </row>
    <row r="91" spans="1:9" ht="36.6" thickBot="1" x14ac:dyDescent="0.4">
      <c r="A91" s="20" t="s">
        <v>55</v>
      </c>
      <c r="B91" s="17">
        <v>739</v>
      </c>
      <c r="C91" s="69" t="s">
        <v>108</v>
      </c>
      <c r="D91" s="69" t="s">
        <v>105</v>
      </c>
      <c r="E91" s="17" t="s">
        <v>56</v>
      </c>
      <c r="F91" s="17"/>
      <c r="G91" s="81">
        <f>SUM(G92+G95)</f>
        <v>945.3</v>
      </c>
      <c r="H91" s="81">
        <f t="shared" ref="H91:I91" si="20">SUM(H92+H95)</f>
        <v>0</v>
      </c>
      <c r="I91" s="81">
        <f t="shared" si="20"/>
        <v>0</v>
      </c>
    </row>
    <row r="92" spans="1:9" ht="36.6" thickBot="1" x14ac:dyDescent="0.4">
      <c r="A92" s="16" t="s">
        <v>170</v>
      </c>
      <c r="B92" s="17">
        <v>739</v>
      </c>
      <c r="C92" s="69" t="s">
        <v>108</v>
      </c>
      <c r="D92" s="69" t="s">
        <v>105</v>
      </c>
      <c r="E92" s="17" t="s">
        <v>74</v>
      </c>
      <c r="F92" s="17"/>
      <c r="G92" s="81">
        <f>SUM(G93)</f>
        <v>945.3</v>
      </c>
      <c r="H92" s="81">
        <f t="shared" ref="H92:I93" si="21">SUM(H93)</f>
        <v>0</v>
      </c>
      <c r="I92" s="18">
        <f t="shared" si="21"/>
        <v>0</v>
      </c>
    </row>
    <row r="93" spans="1:9" ht="18.600000000000001" thickBot="1" x14ac:dyDescent="0.4">
      <c r="A93" s="16" t="s">
        <v>75</v>
      </c>
      <c r="B93" s="17">
        <v>739</v>
      </c>
      <c r="C93" s="69" t="s">
        <v>108</v>
      </c>
      <c r="D93" s="69" t="s">
        <v>105</v>
      </c>
      <c r="E93" s="17" t="s">
        <v>76</v>
      </c>
      <c r="F93" s="17"/>
      <c r="G93" s="81">
        <f>SUM(G94)</f>
        <v>945.3</v>
      </c>
      <c r="H93" s="81">
        <f t="shared" si="21"/>
        <v>0</v>
      </c>
      <c r="I93" s="18">
        <f t="shared" si="21"/>
        <v>0</v>
      </c>
    </row>
    <row r="94" spans="1:9" ht="36.6" thickBot="1" x14ac:dyDescent="0.4">
      <c r="A94" s="16" t="s">
        <v>77</v>
      </c>
      <c r="B94" s="17">
        <v>739</v>
      </c>
      <c r="C94" s="69" t="s">
        <v>108</v>
      </c>
      <c r="D94" s="69" t="s">
        <v>105</v>
      </c>
      <c r="E94" s="17" t="s">
        <v>76</v>
      </c>
      <c r="F94" s="17">
        <v>240</v>
      </c>
      <c r="G94" s="81">
        <v>945.3</v>
      </c>
      <c r="H94" s="81">
        <v>0</v>
      </c>
      <c r="I94" s="30">
        <v>0</v>
      </c>
    </row>
    <row r="95" spans="1:9" ht="36.6" hidden="1" thickBot="1" x14ac:dyDescent="0.4">
      <c r="A95" s="16" t="s">
        <v>204</v>
      </c>
      <c r="B95" s="17">
        <v>739</v>
      </c>
      <c r="C95" s="69" t="s">
        <v>108</v>
      </c>
      <c r="D95" s="69" t="s">
        <v>105</v>
      </c>
      <c r="E95" s="17" t="s">
        <v>205</v>
      </c>
      <c r="F95" s="17"/>
      <c r="G95" s="81">
        <f>SUM(G98)</f>
        <v>0</v>
      </c>
      <c r="H95" s="81">
        <f>SUM(H98)</f>
        <v>0</v>
      </c>
      <c r="I95" s="18">
        <v>0</v>
      </c>
    </row>
    <row r="96" spans="1:9" ht="36.6" hidden="1" thickBot="1" x14ac:dyDescent="0.4">
      <c r="A96" s="20" t="s">
        <v>55</v>
      </c>
      <c r="B96" s="17" t="s">
        <v>161</v>
      </c>
      <c r="C96" s="69" t="s">
        <v>108</v>
      </c>
      <c r="D96" s="69" t="s">
        <v>105</v>
      </c>
      <c r="E96" s="17" t="s">
        <v>56</v>
      </c>
      <c r="F96" s="17"/>
      <c r="G96" s="81">
        <v>0</v>
      </c>
      <c r="H96" s="81">
        <v>0</v>
      </c>
      <c r="I96" s="18">
        <v>0</v>
      </c>
    </row>
    <row r="97" spans="1:9" ht="36.6" hidden="1" thickBot="1" x14ac:dyDescent="0.4">
      <c r="A97" s="140" t="s">
        <v>216</v>
      </c>
      <c r="B97" s="17" t="s">
        <v>161</v>
      </c>
      <c r="C97" s="69" t="s">
        <v>108</v>
      </c>
      <c r="D97" s="69" t="s">
        <v>105</v>
      </c>
      <c r="E97" s="17" t="s">
        <v>205</v>
      </c>
      <c r="F97" s="17"/>
      <c r="G97" s="81">
        <v>0</v>
      </c>
      <c r="H97" s="81">
        <v>0</v>
      </c>
      <c r="I97" s="18">
        <f>I98</f>
        <v>0</v>
      </c>
    </row>
    <row r="98" spans="1:9" ht="18.600000000000001" hidden="1" thickBot="1" x14ac:dyDescent="0.4">
      <c r="A98" s="139" t="s">
        <v>217</v>
      </c>
      <c r="B98" s="17">
        <v>739</v>
      </c>
      <c r="C98" s="69" t="s">
        <v>108</v>
      </c>
      <c r="D98" s="69" t="s">
        <v>105</v>
      </c>
      <c r="E98" s="17" t="s">
        <v>212</v>
      </c>
      <c r="F98" s="17"/>
      <c r="G98" s="81">
        <f>SUM(G99)</f>
        <v>0</v>
      </c>
      <c r="H98" s="81">
        <v>0</v>
      </c>
      <c r="I98" s="18">
        <f t="shared" ref="I98" si="22">SUM(I99)</f>
        <v>0</v>
      </c>
    </row>
    <row r="99" spans="1:9" ht="36.6" hidden="1" thickBot="1" x14ac:dyDescent="0.4">
      <c r="A99" s="16" t="s">
        <v>47</v>
      </c>
      <c r="B99" s="17">
        <v>739</v>
      </c>
      <c r="C99" s="69" t="s">
        <v>108</v>
      </c>
      <c r="D99" s="69" t="s">
        <v>105</v>
      </c>
      <c r="E99" s="17" t="s">
        <v>212</v>
      </c>
      <c r="F99" s="17" t="s">
        <v>196</v>
      </c>
      <c r="G99" s="81">
        <v>0</v>
      </c>
      <c r="H99" s="81">
        <v>0</v>
      </c>
      <c r="I99" s="30">
        <v>0</v>
      </c>
    </row>
    <row r="100" spans="1:9" ht="18" thickBot="1" x14ac:dyDescent="0.35">
      <c r="A100" s="13" t="s">
        <v>16</v>
      </c>
      <c r="B100" s="14">
        <v>739</v>
      </c>
      <c r="C100" s="68" t="s">
        <v>108</v>
      </c>
      <c r="D100" s="68" t="s">
        <v>106</v>
      </c>
      <c r="E100" s="14"/>
      <c r="F100" s="14"/>
      <c r="G100" s="87">
        <f>SUM(G102)</f>
        <v>145.44999999999999</v>
      </c>
      <c r="H100" s="87">
        <f t="shared" ref="H100" si="23">SUM(H102)</f>
        <v>0</v>
      </c>
      <c r="I100" s="15">
        <v>518.4</v>
      </c>
    </row>
    <row r="101" spans="1:9" ht="36.6" thickBot="1" x14ac:dyDescent="0.4">
      <c r="A101" s="16" t="s">
        <v>55</v>
      </c>
      <c r="B101" s="17">
        <v>739</v>
      </c>
      <c r="C101" s="69" t="s">
        <v>108</v>
      </c>
      <c r="D101" s="69" t="s">
        <v>106</v>
      </c>
      <c r="E101" s="17" t="s">
        <v>56</v>
      </c>
      <c r="F101" s="17"/>
      <c r="G101" s="81">
        <f>SUM(G102)</f>
        <v>145.44999999999999</v>
      </c>
      <c r="H101" s="81">
        <f t="shared" ref="H101:I101" si="24">SUM(H102)</f>
        <v>0</v>
      </c>
      <c r="I101" s="18">
        <f t="shared" si="24"/>
        <v>0</v>
      </c>
    </row>
    <row r="102" spans="1:9" ht="18.600000000000001" thickBot="1" x14ac:dyDescent="0.4">
      <c r="A102" s="16" t="s">
        <v>171</v>
      </c>
      <c r="B102" s="17">
        <v>739</v>
      </c>
      <c r="C102" s="69" t="s">
        <v>108</v>
      </c>
      <c r="D102" s="69" t="s">
        <v>106</v>
      </c>
      <c r="E102" s="17" t="s">
        <v>78</v>
      </c>
      <c r="F102" s="17"/>
      <c r="G102" s="81">
        <f>G106+G104</f>
        <v>145.44999999999999</v>
      </c>
      <c r="H102" s="81">
        <f t="shared" ref="H102:I102" si="25">SUM(H105+H107+H109+H111)</f>
        <v>0</v>
      </c>
      <c r="I102" s="18">
        <f t="shared" si="25"/>
        <v>0</v>
      </c>
    </row>
    <row r="103" spans="1:9" ht="18.600000000000001" thickBot="1" x14ac:dyDescent="0.4">
      <c r="A103" s="16" t="s">
        <v>85</v>
      </c>
      <c r="B103" s="17" t="s">
        <v>161</v>
      </c>
      <c r="C103" s="69" t="s">
        <v>108</v>
      </c>
      <c r="D103" s="69" t="s">
        <v>106</v>
      </c>
      <c r="E103" s="17" t="s">
        <v>86</v>
      </c>
      <c r="F103" s="17"/>
      <c r="G103" s="81">
        <v>3</v>
      </c>
      <c r="H103" s="81">
        <v>0</v>
      </c>
      <c r="I103" s="18">
        <v>0</v>
      </c>
    </row>
    <row r="104" spans="1:9" ht="36.6" thickBot="1" x14ac:dyDescent="0.4">
      <c r="A104" s="16" t="s">
        <v>47</v>
      </c>
      <c r="B104" s="17" t="s">
        <v>161</v>
      </c>
      <c r="C104" s="69" t="s">
        <v>108</v>
      </c>
      <c r="D104" s="69" t="s">
        <v>106</v>
      </c>
      <c r="E104" s="17" t="s">
        <v>86</v>
      </c>
      <c r="F104" s="17" t="s">
        <v>196</v>
      </c>
      <c r="G104" s="81">
        <v>3</v>
      </c>
      <c r="H104" s="81">
        <v>0</v>
      </c>
      <c r="I104" s="18">
        <v>0</v>
      </c>
    </row>
    <row r="105" spans="1:9" ht="18.600000000000001" thickBot="1" x14ac:dyDescent="0.4">
      <c r="A105" s="16" t="s">
        <v>219</v>
      </c>
      <c r="B105" s="17">
        <v>739</v>
      </c>
      <c r="C105" s="69" t="s">
        <v>108</v>
      </c>
      <c r="D105" s="69" t="s">
        <v>106</v>
      </c>
      <c r="E105" s="17" t="s">
        <v>89</v>
      </c>
      <c r="F105" s="17"/>
      <c r="G105" s="81">
        <f>SUM(G106)</f>
        <v>142.44999999999999</v>
      </c>
      <c r="H105" s="81">
        <f t="shared" ref="H105:I105" si="26">SUM(H106)</f>
        <v>0</v>
      </c>
      <c r="I105" s="18">
        <f t="shared" si="26"/>
        <v>0</v>
      </c>
    </row>
    <row r="106" spans="1:9" ht="36.6" thickBot="1" x14ac:dyDescent="0.4">
      <c r="A106" s="16" t="s">
        <v>47</v>
      </c>
      <c r="B106" s="17">
        <v>739</v>
      </c>
      <c r="C106" s="69" t="s">
        <v>108</v>
      </c>
      <c r="D106" s="69" t="s">
        <v>106</v>
      </c>
      <c r="E106" s="17" t="s">
        <v>90</v>
      </c>
      <c r="F106" s="17">
        <v>240</v>
      </c>
      <c r="G106" s="81">
        <v>142.44999999999999</v>
      </c>
      <c r="H106" s="81">
        <v>0</v>
      </c>
      <c r="I106" s="30">
        <v>0</v>
      </c>
    </row>
    <row r="107" spans="1:9" ht="18.600000000000001" hidden="1" thickBot="1" x14ac:dyDescent="0.4">
      <c r="A107" s="16" t="s">
        <v>82</v>
      </c>
      <c r="B107" s="17">
        <v>739</v>
      </c>
      <c r="C107" s="69" t="s">
        <v>108</v>
      </c>
      <c r="D107" s="69" t="s">
        <v>106</v>
      </c>
      <c r="E107" s="17" t="s">
        <v>83</v>
      </c>
      <c r="F107" s="17"/>
      <c r="G107" s="81">
        <f t="shared" ref="G107:I107" si="27">SUM(G108)</f>
        <v>0</v>
      </c>
      <c r="H107" s="81">
        <f t="shared" si="27"/>
        <v>0</v>
      </c>
      <c r="I107" s="18">
        <f t="shared" si="27"/>
        <v>0</v>
      </c>
    </row>
    <row r="108" spans="1:9" ht="36.6" hidden="1" thickBot="1" x14ac:dyDescent="0.4">
      <c r="A108" s="16" t="s">
        <v>47</v>
      </c>
      <c r="B108" s="17">
        <v>739</v>
      </c>
      <c r="C108" s="69" t="s">
        <v>108</v>
      </c>
      <c r="D108" s="69" t="s">
        <v>106</v>
      </c>
      <c r="E108" s="17" t="s">
        <v>84</v>
      </c>
      <c r="F108" s="17">
        <v>240</v>
      </c>
      <c r="G108" s="81">
        <v>0</v>
      </c>
      <c r="H108" s="81">
        <v>0</v>
      </c>
      <c r="I108" s="30">
        <v>0</v>
      </c>
    </row>
    <row r="109" spans="1:9" ht="18.600000000000001" hidden="1" thickBot="1" x14ac:dyDescent="0.4">
      <c r="A109" s="16" t="s">
        <v>85</v>
      </c>
      <c r="B109" s="17">
        <v>739</v>
      </c>
      <c r="C109" s="69" t="s">
        <v>108</v>
      </c>
      <c r="D109" s="69" t="s">
        <v>106</v>
      </c>
      <c r="E109" s="17" t="s">
        <v>86</v>
      </c>
      <c r="F109" s="17"/>
      <c r="G109" s="81">
        <f t="shared" ref="G109:I109" si="28">SUM(G110)</f>
        <v>0</v>
      </c>
      <c r="H109" s="81">
        <f t="shared" si="28"/>
        <v>0</v>
      </c>
      <c r="I109" s="18">
        <f t="shared" si="28"/>
        <v>0</v>
      </c>
    </row>
    <row r="110" spans="1:9" ht="36.6" hidden="1" thickBot="1" x14ac:dyDescent="0.4">
      <c r="A110" s="16" t="s">
        <v>47</v>
      </c>
      <c r="B110" s="17">
        <v>739</v>
      </c>
      <c r="C110" s="69" t="s">
        <v>108</v>
      </c>
      <c r="D110" s="69" t="s">
        <v>106</v>
      </c>
      <c r="E110" s="17" t="s">
        <v>87</v>
      </c>
      <c r="F110" s="17">
        <v>240</v>
      </c>
      <c r="G110" s="81">
        <v>0</v>
      </c>
      <c r="H110" s="81">
        <v>0</v>
      </c>
      <c r="I110" s="30">
        <v>0</v>
      </c>
    </row>
    <row r="111" spans="1:9" ht="18.600000000000001" hidden="1" thickBot="1" x14ac:dyDescent="0.4">
      <c r="A111" s="16" t="s">
        <v>88</v>
      </c>
      <c r="B111" s="17">
        <v>739</v>
      </c>
      <c r="C111" s="69" t="s">
        <v>108</v>
      </c>
      <c r="D111" s="69" t="s">
        <v>106</v>
      </c>
      <c r="E111" s="17" t="s">
        <v>89</v>
      </c>
      <c r="F111" s="17"/>
      <c r="G111" s="81">
        <f>SUM(G112)</f>
        <v>0</v>
      </c>
      <c r="H111" s="81">
        <f t="shared" ref="H111:I111" si="29">SUM(H112)</f>
        <v>0</v>
      </c>
      <c r="I111" s="18">
        <f t="shared" si="29"/>
        <v>0</v>
      </c>
    </row>
    <row r="112" spans="1:9" ht="36.6" hidden="1" thickBot="1" x14ac:dyDescent="0.4">
      <c r="A112" s="16" t="s">
        <v>47</v>
      </c>
      <c r="B112" s="17">
        <v>739</v>
      </c>
      <c r="C112" s="69" t="s">
        <v>108</v>
      </c>
      <c r="D112" s="69" t="s">
        <v>106</v>
      </c>
      <c r="E112" s="17" t="s">
        <v>90</v>
      </c>
      <c r="F112" s="17">
        <v>240</v>
      </c>
      <c r="G112" s="81">
        <v>0</v>
      </c>
      <c r="H112" s="81">
        <v>0</v>
      </c>
      <c r="I112" s="30">
        <v>0</v>
      </c>
    </row>
    <row r="113" spans="1:9" ht="18.600000000000001" thickBot="1" x14ac:dyDescent="0.4">
      <c r="A113" s="139" t="s">
        <v>217</v>
      </c>
      <c r="B113" s="17">
        <v>739</v>
      </c>
      <c r="C113" s="69" t="s">
        <v>108</v>
      </c>
      <c r="D113" s="69" t="s">
        <v>106</v>
      </c>
      <c r="E113" s="17" t="s">
        <v>212</v>
      </c>
      <c r="F113" s="17"/>
      <c r="G113" s="81">
        <f>SUM(G114)</f>
        <v>0</v>
      </c>
      <c r="H113" s="81">
        <v>0</v>
      </c>
      <c r="I113" s="18">
        <f t="shared" ref="I113" si="30">SUM(I114)</f>
        <v>518.4</v>
      </c>
    </row>
    <row r="114" spans="1:9" ht="36.6" thickBot="1" x14ac:dyDescent="0.4">
      <c r="A114" s="16" t="s">
        <v>47</v>
      </c>
      <c r="B114" s="17">
        <v>739</v>
      </c>
      <c r="C114" s="69" t="s">
        <v>108</v>
      </c>
      <c r="D114" s="69" t="s">
        <v>106</v>
      </c>
      <c r="E114" s="17" t="s">
        <v>212</v>
      </c>
      <c r="F114" s="17" t="s">
        <v>196</v>
      </c>
      <c r="G114" s="81">
        <v>0</v>
      </c>
      <c r="H114" s="81">
        <v>0</v>
      </c>
      <c r="I114" s="30">
        <v>518.4</v>
      </c>
    </row>
    <row r="115" spans="1:9" ht="18" thickBot="1" x14ac:dyDescent="0.35">
      <c r="A115" s="13" t="s">
        <v>91</v>
      </c>
      <c r="B115" s="14">
        <v>739</v>
      </c>
      <c r="C115" s="68" t="s">
        <v>109</v>
      </c>
      <c r="D115" s="68"/>
      <c r="E115" s="14"/>
      <c r="F115" s="14"/>
      <c r="G115" s="87">
        <f>SUM(G117)</f>
        <v>650.59999999999991</v>
      </c>
      <c r="H115" s="87">
        <f t="shared" ref="H115:I115" si="31">SUM(H117)</f>
        <v>651.29999999999995</v>
      </c>
      <c r="I115" s="15">
        <f t="shared" si="31"/>
        <v>549.09999999999991</v>
      </c>
    </row>
    <row r="116" spans="1:9" ht="18" thickBot="1" x14ac:dyDescent="0.35">
      <c r="A116" s="13" t="s">
        <v>92</v>
      </c>
      <c r="B116" s="14">
        <v>739</v>
      </c>
      <c r="C116" s="68" t="s">
        <v>109</v>
      </c>
      <c r="D116" s="68" t="s">
        <v>104</v>
      </c>
      <c r="E116" s="14"/>
      <c r="F116" s="14"/>
      <c r="G116" s="87">
        <f>SUM(G117)</f>
        <v>650.59999999999991</v>
      </c>
      <c r="H116" s="87">
        <f t="shared" ref="H116:I116" si="32">SUM(H117)</f>
        <v>651.29999999999995</v>
      </c>
      <c r="I116" s="15">
        <f t="shared" si="32"/>
        <v>549.09999999999991</v>
      </c>
    </row>
    <row r="117" spans="1:9" ht="36.6" thickBot="1" x14ac:dyDescent="0.4">
      <c r="A117" s="16" t="s">
        <v>55</v>
      </c>
      <c r="B117" s="17">
        <v>739</v>
      </c>
      <c r="C117" s="69" t="s">
        <v>109</v>
      </c>
      <c r="D117" s="69" t="s">
        <v>104</v>
      </c>
      <c r="E117" s="17" t="s">
        <v>56</v>
      </c>
      <c r="F117" s="17"/>
      <c r="G117" s="81">
        <f>SUM(G118+G122)</f>
        <v>650.59999999999991</v>
      </c>
      <c r="H117" s="81">
        <f t="shared" ref="H117:I117" si="33">SUM(H118+H122)</f>
        <v>651.29999999999995</v>
      </c>
      <c r="I117" s="18">
        <f t="shared" si="33"/>
        <v>549.09999999999991</v>
      </c>
    </row>
    <row r="118" spans="1:9" ht="18.600000000000001" thickBot="1" x14ac:dyDescent="0.4">
      <c r="A118" s="16" t="s">
        <v>172</v>
      </c>
      <c r="B118" s="17">
        <v>739</v>
      </c>
      <c r="C118" s="69" t="s">
        <v>109</v>
      </c>
      <c r="D118" s="69" t="s">
        <v>104</v>
      </c>
      <c r="E118" s="17" t="s">
        <v>93</v>
      </c>
      <c r="F118" s="17"/>
      <c r="G118" s="81">
        <f>SUM(G119)</f>
        <v>542.29999999999995</v>
      </c>
      <c r="H118" s="81">
        <f t="shared" ref="H118:I118" si="34">SUM(H119)</f>
        <v>543</v>
      </c>
      <c r="I118" s="18">
        <f t="shared" si="34"/>
        <v>440.79999999999995</v>
      </c>
    </row>
    <row r="119" spans="1:9" ht="18.600000000000001" thickBot="1" x14ac:dyDescent="0.4">
      <c r="A119" s="16" t="s">
        <v>94</v>
      </c>
      <c r="B119" s="17">
        <v>739</v>
      </c>
      <c r="C119" s="69" t="s">
        <v>109</v>
      </c>
      <c r="D119" s="69" t="s">
        <v>104</v>
      </c>
      <c r="E119" s="17" t="s">
        <v>95</v>
      </c>
      <c r="F119" s="17"/>
      <c r="G119" s="81">
        <f>SUM(G120:G121)</f>
        <v>542.29999999999995</v>
      </c>
      <c r="H119" s="81">
        <f t="shared" ref="H119:I119" si="35">SUM(H120:H121)</f>
        <v>543</v>
      </c>
      <c r="I119" s="18">
        <f t="shared" si="35"/>
        <v>440.79999999999995</v>
      </c>
    </row>
    <row r="120" spans="1:9" ht="36.6" thickBot="1" x14ac:dyDescent="0.4">
      <c r="A120" s="16" t="s">
        <v>47</v>
      </c>
      <c r="B120" s="17">
        <v>739</v>
      </c>
      <c r="C120" s="69" t="s">
        <v>109</v>
      </c>
      <c r="D120" s="69" t="s">
        <v>104</v>
      </c>
      <c r="E120" s="17" t="s">
        <v>95</v>
      </c>
      <c r="F120" s="17">
        <v>240</v>
      </c>
      <c r="G120" s="81">
        <v>430.9</v>
      </c>
      <c r="H120" s="81">
        <v>431.6</v>
      </c>
      <c r="I120" s="30">
        <v>329.4</v>
      </c>
    </row>
    <row r="121" spans="1:9" ht="18.600000000000001" thickBot="1" x14ac:dyDescent="0.4">
      <c r="A121" s="16" t="s">
        <v>54</v>
      </c>
      <c r="B121" s="17">
        <v>739</v>
      </c>
      <c r="C121" s="69" t="s">
        <v>109</v>
      </c>
      <c r="D121" s="69" t="s">
        <v>104</v>
      </c>
      <c r="E121" s="17" t="s">
        <v>95</v>
      </c>
      <c r="F121" s="17">
        <v>540</v>
      </c>
      <c r="G121" s="81">
        <v>111.4</v>
      </c>
      <c r="H121" s="81">
        <v>111.4</v>
      </c>
      <c r="I121" s="30">
        <v>111.4</v>
      </c>
    </row>
    <row r="122" spans="1:9" s="82" customFormat="1" ht="22.5" customHeight="1" thickBot="1" x14ac:dyDescent="0.4">
      <c r="A122" s="80" t="s">
        <v>173</v>
      </c>
      <c r="B122" s="69" t="s">
        <v>161</v>
      </c>
      <c r="C122" s="69" t="s">
        <v>109</v>
      </c>
      <c r="D122" s="69" t="s">
        <v>104</v>
      </c>
      <c r="E122" s="69" t="s">
        <v>97</v>
      </c>
      <c r="F122" s="69"/>
      <c r="G122" s="81">
        <f>SUM(G123)</f>
        <v>108.3</v>
      </c>
      <c r="H122" s="81">
        <f t="shared" ref="H122:I122" si="36">SUM(H123)</f>
        <v>108.3</v>
      </c>
      <c r="I122" s="81">
        <f t="shared" si="36"/>
        <v>108.3</v>
      </c>
    </row>
    <row r="123" spans="1:9" ht="18.600000000000001" thickBot="1" x14ac:dyDescent="0.4">
      <c r="A123" s="16" t="s">
        <v>96</v>
      </c>
      <c r="B123" s="17">
        <v>739</v>
      </c>
      <c r="C123" s="69" t="s">
        <v>109</v>
      </c>
      <c r="D123" s="69" t="s">
        <v>104</v>
      </c>
      <c r="E123" s="17" t="s">
        <v>97</v>
      </c>
      <c r="F123" s="17"/>
      <c r="G123" s="81">
        <f>SUM(G124)</f>
        <v>108.3</v>
      </c>
      <c r="H123" s="81">
        <f t="shared" ref="H123:I123" si="37">SUM(H124)</f>
        <v>108.3</v>
      </c>
      <c r="I123" s="18">
        <f t="shared" si="37"/>
        <v>108.3</v>
      </c>
    </row>
    <row r="124" spans="1:9" ht="18.600000000000001" thickBot="1" x14ac:dyDescent="0.4">
      <c r="A124" s="16" t="s">
        <v>54</v>
      </c>
      <c r="B124" s="17">
        <v>739</v>
      </c>
      <c r="C124" s="69" t="s">
        <v>109</v>
      </c>
      <c r="D124" s="69" t="s">
        <v>104</v>
      </c>
      <c r="E124" s="17" t="s">
        <v>97</v>
      </c>
      <c r="F124" s="17">
        <v>540</v>
      </c>
      <c r="G124" s="81">
        <v>108.3</v>
      </c>
      <c r="H124" s="81">
        <v>108.3</v>
      </c>
      <c r="I124" s="30">
        <v>108.3</v>
      </c>
    </row>
    <row r="125" spans="1:9" ht="18" thickBot="1" x14ac:dyDescent="0.35">
      <c r="A125" s="13" t="s">
        <v>19</v>
      </c>
      <c r="B125" s="14">
        <v>739</v>
      </c>
      <c r="C125" s="68">
        <v>11</v>
      </c>
      <c r="D125" s="68"/>
      <c r="E125" s="14"/>
      <c r="F125" s="14"/>
      <c r="G125" s="87">
        <f>SUM(G126)</f>
        <v>10</v>
      </c>
      <c r="H125" s="87">
        <f t="shared" ref="H125:I129" si="38">SUM(H126)</f>
        <v>4.8</v>
      </c>
      <c r="I125" s="15">
        <f t="shared" si="38"/>
        <v>5</v>
      </c>
    </row>
    <row r="126" spans="1:9" ht="18" thickBot="1" x14ac:dyDescent="0.35">
      <c r="A126" s="13" t="s">
        <v>20</v>
      </c>
      <c r="B126" s="14">
        <v>739</v>
      </c>
      <c r="C126" s="68">
        <v>11</v>
      </c>
      <c r="D126" s="68" t="s">
        <v>105</v>
      </c>
      <c r="E126" s="14"/>
      <c r="F126" s="14"/>
      <c r="G126" s="87">
        <f>SUM(G127)</f>
        <v>10</v>
      </c>
      <c r="H126" s="87">
        <f t="shared" si="38"/>
        <v>4.8</v>
      </c>
      <c r="I126" s="15">
        <f t="shared" si="38"/>
        <v>5</v>
      </c>
    </row>
    <row r="127" spans="1:9" ht="36.6" thickBot="1" x14ac:dyDescent="0.4">
      <c r="A127" s="16" t="s">
        <v>55</v>
      </c>
      <c r="B127" s="17">
        <v>739</v>
      </c>
      <c r="C127" s="69">
        <v>11</v>
      </c>
      <c r="D127" s="69" t="s">
        <v>105</v>
      </c>
      <c r="E127" s="17" t="s">
        <v>56</v>
      </c>
      <c r="F127" s="17"/>
      <c r="G127" s="81">
        <f>SUM(G128)</f>
        <v>10</v>
      </c>
      <c r="H127" s="81">
        <f t="shared" si="38"/>
        <v>4.8</v>
      </c>
      <c r="I127" s="18">
        <f t="shared" si="38"/>
        <v>5</v>
      </c>
    </row>
    <row r="128" spans="1:9" ht="18.600000000000001" thickBot="1" x14ac:dyDescent="0.4">
      <c r="A128" s="16" t="s">
        <v>125</v>
      </c>
      <c r="B128" s="17">
        <v>739</v>
      </c>
      <c r="C128" s="69">
        <v>11</v>
      </c>
      <c r="D128" s="69" t="s">
        <v>105</v>
      </c>
      <c r="E128" s="17" t="s">
        <v>98</v>
      </c>
      <c r="F128" s="17"/>
      <c r="G128" s="81">
        <f>SUM(G129)</f>
        <v>10</v>
      </c>
      <c r="H128" s="81">
        <f t="shared" si="38"/>
        <v>4.8</v>
      </c>
      <c r="I128" s="18">
        <f t="shared" si="38"/>
        <v>5</v>
      </c>
    </row>
    <row r="129" spans="1:9" ht="36.6" thickBot="1" x14ac:dyDescent="0.4">
      <c r="A129" s="16" t="s">
        <v>99</v>
      </c>
      <c r="B129" s="17">
        <v>739</v>
      </c>
      <c r="C129" s="69">
        <v>11</v>
      </c>
      <c r="D129" s="69" t="s">
        <v>105</v>
      </c>
      <c r="E129" s="17" t="s">
        <v>100</v>
      </c>
      <c r="F129" s="17"/>
      <c r="G129" s="81">
        <f>SUM(G130)</f>
        <v>10</v>
      </c>
      <c r="H129" s="81">
        <f t="shared" si="38"/>
        <v>4.8</v>
      </c>
      <c r="I129" s="18">
        <f t="shared" si="38"/>
        <v>5</v>
      </c>
    </row>
    <row r="130" spans="1:9" ht="36.6" thickBot="1" x14ac:dyDescent="0.4">
      <c r="A130" s="16" t="s">
        <v>47</v>
      </c>
      <c r="B130" s="17">
        <v>739</v>
      </c>
      <c r="C130" s="69">
        <v>11</v>
      </c>
      <c r="D130" s="69" t="s">
        <v>105</v>
      </c>
      <c r="E130" s="17" t="s">
        <v>100</v>
      </c>
      <c r="F130" s="17">
        <v>240</v>
      </c>
      <c r="G130" s="81">
        <v>10</v>
      </c>
      <c r="H130" s="81">
        <v>4.8</v>
      </c>
      <c r="I130" s="30">
        <v>5</v>
      </c>
    </row>
    <row r="131" spans="1:9" ht="18" thickBot="1" x14ac:dyDescent="0.35">
      <c r="A131" s="13" t="s">
        <v>101</v>
      </c>
      <c r="B131" s="14">
        <v>739</v>
      </c>
      <c r="C131" s="68">
        <v>99</v>
      </c>
      <c r="D131" s="68"/>
      <c r="E131" s="14"/>
      <c r="F131" s="14"/>
      <c r="G131" s="87">
        <f>SUM(G132)</f>
        <v>0</v>
      </c>
      <c r="H131" s="87">
        <f t="shared" ref="H131:I133" si="39">SUM(H132)</f>
        <v>95.6</v>
      </c>
      <c r="I131" s="15">
        <f t="shared" si="39"/>
        <v>195.8</v>
      </c>
    </row>
    <row r="132" spans="1:9" ht="18.600000000000001" thickBot="1" x14ac:dyDescent="0.4">
      <c r="A132" s="16" t="s">
        <v>101</v>
      </c>
      <c r="B132" s="17">
        <v>739</v>
      </c>
      <c r="C132" s="69">
        <v>99</v>
      </c>
      <c r="D132" s="69">
        <v>99</v>
      </c>
      <c r="E132" s="17"/>
      <c r="F132" s="17"/>
      <c r="G132" s="81">
        <f>SUM(G133)</f>
        <v>0</v>
      </c>
      <c r="H132" s="81">
        <f t="shared" si="39"/>
        <v>95.6</v>
      </c>
      <c r="I132" s="18">
        <f t="shared" si="39"/>
        <v>195.8</v>
      </c>
    </row>
    <row r="133" spans="1:9" ht="18.600000000000001" thickBot="1" x14ac:dyDescent="0.4">
      <c r="A133" s="16" t="s">
        <v>101</v>
      </c>
      <c r="B133" s="17">
        <v>739</v>
      </c>
      <c r="C133" s="69">
        <v>99</v>
      </c>
      <c r="D133" s="69">
        <v>99</v>
      </c>
      <c r="E133" s="17" t="s">
        <v>102</v>
      </c>
      <c r="F133" s="17"/>
      <c r="G133" s="81">
        <f>SUM(G134)</f>
        <v>0</v>
      </c>
      <c r="H133" s="81">
        <f t="shared" si="39"/>
        <v>95.6</v>
      </c>
      <c r="I133" s="18">
        <f t="shared" si="39"/>
        <v>195.8</v>
      </c>
    </row>
    <row r="134" spans="1:9" ht="18.600000000000001" thickBot="1" x14ac:dyDescent="0.4">
      <c r="A134" s="16" t="s">
        <v>101</v>
      </c>
      <c r="B134" s="17">
        <v>739</v>
      </c>
      <c r="C134" s="69">
        <v>99</v>
      </c>
      <c r="D134" s="69">
        <v>99</v>
      </c>
      <c r="E134" s="17" t="s">
        <v>102</v>
      </c>
      <c r="F134" s="17">
        <v>999</v>
      </c>
      <c r="G134" s="81">
        <v>0</v>
      </c>
      <c r="H134" s="81">
        <v>95.6</v>
      </c>
      <c r="I134" s="30">
        <v>195.8</v>
      </c>
    </row>
    <row r="135" spans="1:9" ht="18" thickBot="1" x14ac:dyDescent="0.35">
      <c r="A135" s="13" t="s">
        <v>103</v>
      </c>
      <c r="B135" s="14"/>
      <c r="C135" s="68"/>
      <c r="D135" s="68"/>
      <c r="E135" s="14"/>
      <c r="F135" s="14"/>
      <c r="G135" s="15">
        <f>SUM(G16+G49+G56+G69+G84+G115+G125+G131)</f>
        <v>8681.5</v>
      </c>
      <c r="H135" s="15">
        <f>SUM(H16+H49+H56+H69+H84+H115+H125+H131)</f>
        <v>3913.0000000000005</v>
      </c>
      <c r="I135" s="15">
        <f>SUM(I16+I49+I56+I69+I84+I115+I125+I131)</f>
        <v>4392.4000000000005</v>
      </c>
    </row>
    <row r="141" spans="1:9" x14ac:dyDescent="0.3">
      <c r="G141" s="91"/>
    </row>
  </sheetData>
  <mergeCells count="4">
    <mergeCell ref="A10:I10"/>
    <mergeCell ref="A11:I11"/>
    <mergeCell ref="A12:I12"/>
    <mergeCell ref="A13:I13"/>
  </mergeCells>
  <pageMargins left="0.51181102362204722" right="0.51181102362204722" top="1.1417322834645669" bottom="0.55118110236220474" header="0.31496062992125984" footer="0.31496062992125984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4"/>
  <sheetViews>
    <sheetView topLeftCell="A123" workbookViewId="0">
      <selection activeCell="F85" sqref="F85"/>
    </sheetView>
  </sheetViews>
  <sheetFormatPr defaultRowHeight="14.4" x14ac:dyDescent="0.3"/>
  <cols>
    <col min="1" max="1" width="73.44140625" customWidth="1"/>
    <col min="4" max="4" width="22.33203125" customWidth="1"/>
    <col min="5" max="5" width="12.44140625" customWidth="1"/>
    <col min="6" max="6" width="18.44140625" customWidth="1"/>
    <col min="7" max="7" width="14.5546875" customWidth="1"/>
    <col min="8" max="8" width="15.33203125" customWidth="1"/>
  </cols>
  <sheetData>
    <row r="1" spans="1:8" x14ac:dyDescent="0.3">
      <c r="H1" s="39" t="s">
        <v>114</v>
      </c>
    </row>
    <row r="2" spans="1:8" x14ac:dyDescent="0.3">
      <c r="H2" s="39" t="s">
        <v>26</v>
      </c>
    </row>
    <row r="3" spans="1:8" x14ac:dyDescent="0.3">
      <c r="H3" s="39" t="s">
        <v>27</v>
      </c>
    </row>
    <row r="4" spans="1:8" x14ac:dyDescent="0.3">
      <c r="H4" s="39" t="s">
        <v>28</v>
      </c>
    </row>
    <row r="5" spans="1:8" x14ac:dyDescent="0.3">
      <c r="H5" s="39" t="s">
        <v>29</v>
      </c>
    </row>
    <row r="6" spans="1:8" x14ac:dyDescent="0.3">
      <c r="H6" s="39" t="s">
        <v>30</v>
      </c>
    </row>
    <row r="7" spans="1:8" x14ac:dyDescent="0.3">
      <c r="H7" s="39" t="s">
        <v>206</v>
      </c>
    </row>
    <row r="8" spans="1:8" x14ac:dyDescent="0.3">
      <c r="H8" s="39" t="s">
        <v>207</v>
      </c>
    </row>
    <row r="9" spans="1:8" x14ac:dyDescent="0.3">
      <c r="H9" s="39" t="s">
        <v>220</v>
      </c>
    </row>
    <row r="10" spans="1:8" s="48" customFormat="1" ht="17.399999999999999" x14ac:dyDescent="0.3">
      <c r="A10" s="145" t="s">
        <v>115</v>
      </c>
      <c r="B10" s="145"/>
      <c r="C10" s="145"/>
      <c r="D10" s="145"/>
      <c r="E10" s="145"/>
      <c r="F10" s="145"/>
      <c r="G10" s="145"/>
      <c r="H10" s="145"/>
    </row>
    <row r="11" spans="1:8" s="48" customFormat="1" ht="17.399999999999999" x14ac:dyDescent="0.3">
      <c r="A11" s="145" t="s">
        <v>213</v>
      </c>
      <c r="B11" s="145"/>
      <c r="C11" s="145"/>
      <c r="D11" s="145"/>
      <c r="E11" s="145"/>
      <c r="F11" s="145"/>
      <c r="G11" s="145"/>
      <c r="H11" s="145"/>
    </row>
    <row r="12" spans="1:8" s="48" customFormat="1" ht="17.399999999999999" x14ac:dyDescent="0.3">
      <c r="A12" s="145" t="s">
        <v>116</v>
      </c>
      <c r="B12" s="145"/>
      <c r="C12" s="145"/>
      <c r="D12" s="145"/>
      <c r="E12" s="145"/>
      <c r="F12" s="145"/>
      <c r="G12" s="145"/>
      <c r="H12" s="145"/>
    </row>
    <row r="13" spans="1:8" s="48" customFormat="1" ht="17.399999999999999" x14ac:dyDescent="0.3">
      <c r="A13" s="145" t="s">
        <v>117</v>
      </c>
      <c r="B13" s="145"/>
      <c r="C13" s="145"/>
      <c r="D13" s="145"/>
      <c r="E13" s="145"/>
      <c r="F13" s="145"/>
      <c r="G13" s="145"/>
      <c r="H13" s="145"/>
    </row>
    <row r="14" spans="1:8" s="48" customFormat="1" ht="18.600000000000001" thickBot="1" x14ac:dyDescent="0.4">
      <c r="A14" s="146" t="s">
        <v>22</v>
      </c>
      <c r="B14" s="146"/>
      <c r="C14" s="146"/>
      <c r="D14" s="146"/>
      <c r="E14" s="146"/>
      <c r="F14" s="146"/>
      <c r="G14" s="146"/>
      <c r="H14" s="146"/>
    </row>
    <row r="15" spans="1:8" ht="18.600000000000001" thickBot="1" x14ac:dyDescent="0.4">
      <c r="A15" s="11" t="s">
        <v>31</v>
      </c>
      <c r="B15" s="12" t="s">
        <v>33</v>
      </c>
      <c r="C15" s="12" t="s">
        <v>34</v>
      </c>
      <c r="D15" s="12" t="s">
        <v>35</v>
      </c>
      <c r="E15" s="12" t="s">
        <v>36</v>
      </c>
      <c r="F15" s="12">
        <v>2021</v>
      </c>
      <c r="G15" s="12">
        <v>2022</v>
      </c>
      <c r="H15" s="11">
        <v>2023</v>
      </c>
    </row>
    <row r="16" spans="1:8" ht="35.4" thickBot="1" x14ac:dyDescent="0.35">
      <c r="A16" s="13" t="s">
        <v>37</v>
      </c>
      <c r="B16" s="14"/>
      <c r="C16" s="14"/>
      <c r="D16" s="14"/>
      <c r="E16" s="14"/>
      <c r="F16" s="15"/>
      <c r="G16" s="15"/>
      <c r="H16" s="29"/>
    </row>
    <row r="17" spans="1:8" ht="18" thickBot="1" x14ac:dyDescent="0.35">
      <c r="A17" s="13" t="s">
        <v>38</v>
      </c>
      <c r="B17" s="14" t="s">
        <v>104</v>
      </c>
      <c r="C17" s="14"/>
      <c r="D17" s="14"/>
      <c r="E17" s="14"/>
      <c r="F17" s="120">
        <f>SUM(F18+F23+F31+F36+F41)</f>
        <v>2614.9</v>
      </c>
      <c r="G17" s="87">
        <f t="shared" ref="G17:H17" si="0">SUM(G18+G23+G31+G36+G41)</f>
        <v>2047.8</v>
      </c>
      <c r="H17" s="87">
        <f t="shared" si="0"/>
        <v>1985.8</v>
      </c>
    </row>
    <row r="18" spans="1:8" ht="33" customHeight="1" thickBot="1" x14ac:dyDescent="0.35">
      <c r="A18" s="13" t="s">
        <v>39</v>
      </c>
      <c r="B18" s="14" t="s">
        <v>104</v>
      </c>
      <c r="C18" s="14" t="s">
        <v>105</v>
      </c>
      <c r="D18" s="14"/>
      <c r="E18" s="14"/>
      <c r="F18" s="120">
        <f>SUM(F19)</f>
        <v>675</v>
      </c>
      <c r="G18" s="15">
        <f t="shared" ref="G18:H21" si="1">SUM(G19)</f>
        <v>675</v>
      </c>
      <c r="H18" s="29">
        <f t="shared" si="1"/>
        <v>675</v>
      </c>
    </row>
    <row r="19" spans="1:8" ht="40.5" customHeight="1" thickBot="1" x14ac:dyDescent="0.4">
      <c r="A19" s="16" t="s">
        <v>200</v>
      </c>
      <c r="B19" s="17" t="s">
        <v>104</v>
      </c>
      <c r="C19" s="17" t="s">
        <v>105</v>
      </c>
      <c r="D19" s="17" t="s">
        <v>151</v>
      </c>
      <c r="E19" s="17"/>
      <c r="F19" s="121">
        <f>SUM(F20)</f>
        <v>675</v>
      </c>
      <c r="G19" s="18">
        <f t="shared" si="1"/>
        <v>675</v>
      </c>
      <c r="H19" s="18">
        <f t="shared" si="1"/>
        <v>675</v>
      </c>
    </row>
    <row r="20" spans="1:8" ht="42" customHeight="1" thickBot="1" x14ac:dyDescent="0.4">
      <c r="A20" s="77" t="s">
        <v>156</v>
      </c>
      <c r="B20" s="17" t="s">
        <v>104</v>
      </c>
      <c r="C20" s="17" t="s">
        <v>104</v>
      </c>
      <c r="D20" s="17" t="s">
        <v>155</v>
      </c>
      <c r="E20" s="17"/>
      <c r="F20" s="121">
        <f>SUM(F21)</f>
        <v>675</v>
      </c>
      <c r="G20" s="18">
        <f t="shared" si="1"/>
        <v>675</v>
      </c>
      <c r="H20" s="18">
        <f t="shared" si="1"/>
        <v>675</v>
      </c>
    </row>
    <row r="21" spans="1:8" ht="18.600000000000001" thickBot="1" x14ac:dyDescent="0.4">
      <c r="A21" s="16" t="s">
        <v>42</v>
      </c>
      <c r="B21" s="17" t="s">
        <v>104</v>
      </c>
      <c r="C21" s="17" t="s">
        <v>105</v>
      </c>
      <c r="D21" s="17" t="s">
        <v>150</v>
      </c>
      <c r="E21" s="17"/>
      <c r="F21" s="121">
        <f>SUM(F22)</f>
        <v>675</v>
      </c>
      <c r="G21" s="18">
        <f t="shared" si="1"/>
        <v>675</v>
      </c>
      <c r="H21" s="30">
        <f t="shared" si="1"/>
        <v>675</v>
      </c>
    </row>
    <row r="22" spans="1:8" ht="22.5" customHeight="1" thickBot="1" x14ac:dyDescent="0.4">
      <c r="A22" s="16" t="s">
        <v>43</v>
      </c>
      <c r="B22" s="17" t="s">
        <v>104</v>
      </c>
      <c r="C22" s="17" t="s">
        <v>105</v>
      </c>
      <c r="D22" s="17" t="s">
        <v>150</v>
      </c>
      <c r="E22" s="17">
        <v>120</v>
      </c>
      <c r="F22" s="121">
        <v>675</v>
      </c>
      <c r="G22" s="18">
        <v>675</v>
      </c>
      <c r="H22" s="30">
        <v>675</v>
      </c>
    </row>
    <row r="23" spans="1:8" ht="40.5" customHeight="1" thickBot="1" x14ac:dyDescent="0.35">
      <c r="A23" s="13" t="s">
        <v>44</v>
      </c>
      <c r="B23" s="14" t="s">
        <v>104</v>
      </c>
      <c r="C23" s="14" t="s">
        <v>107</v>
      </c>
      <c r="D23" s="14"/>
      <c r="E23" s="14"/>
      <c r="F23" s="120">
        <f>SUM(F24)</f>
        <v>1556.9</v>
      </c>
      <c r="G23" s="15">
        <f t="shared" ref="G23:H25" si="2">SUM(G24)</f>
        <v>1098.8</v>
      </c>
      <c r="H23" s="29">
        <f t="shared" si="2"/>
        <v>1036.8</v>
      </c>
    </row>
    <row r="24" spans="1:8" ht="36.75" customHeight="1" thickBot="1" x14ac:dyDescent="0.4">
      <c r="A24" s="16" t="s">
        <v>200</v>
      </c>
      <c r="B24" s="17" t="s">
        <v>104</v>
      </c>
      <c r="C24" s="17" t="s">
        <v>107</v>
      </c>
      <c r="D24" s="17" t="s">
        <v>151</v>
      </c>
      <c r="E24" s="17"/>
      <c r="F24" s="121">
        <f>SUM(F25)</f>
        <v>1556.9</v>
      </c>
      <c r="G24" s="18">
        <f t="shared" si="2"/>
        <v>1098.8</v>
      </c>
      <c r="H24" s="18">
        <f t="shared" si="2"/>
        <v>1036.8</v>
      </c>
    </row>
    <row r="25" spans="1:8" ht="43.5" customHeight="1" thickBot="1" x14ac:dyDescent="0.4">
      <c r="A25" s="77" t="s">
        <v>156</v>
      </c>
      <c r="B25" s="17" t="s">
        <v>104</v>
      </c>
      <c r="C25" s="17" t="s">
        <v>107</v>
      </c>
      <c r="D25" s="17" t="s">
        <v>157</v>
      </c>
      <c r="E25" s="17"/>
      <c r="F25" s="121">
        <f>SUM(F26)</f>
        <v>1556.9</v>
      </c>
      <c r="G25" s="18">
        <f t="shared" si="2"/>
        <v>1098.8</v>
      </c>
      <c r="H25" s="18">
        <f t="shared" si="2"/>
        <v>1036.8</v>
      </c>
    </row>
    <row r="26" spans="1:8" ht="18.600000000000001" thickBot="1" x14ac:dyDescent="0.4">
      <c r="A26" s="16" t="s">
        <v>45</v>
      </c>
      <c r="B26" s="17" t="s">
        <v>104</v>
      </c>
      <c r="C26" s="17" t="s">
        <v>107</v>
      </c>
      <c r="D26" s="17" t="s">
        <v>152</v>
      </c>
      <c r="E26" s="17"/>
      <c r="F26" s="121">
        <f>SUM(F27:F30)</f>
        <v>1556.9</v>
      </c>
      <c r="G26" s="18">
        <f>SUM(G27:G30)</f>
        <v>1098.8</v>
      </c>
      <c r="H26" s="30">
        <f>SUM(H27:H30)</f>
        <v>1036.8</v>
      </c>
    </row>
    <row r="27" spans="1:8" ht="21.75" customHeight="1" thickBot="1" x14ac:dyDescent="0.4">
      <c r="A27" s="16" t="s">
        <v>46</v>
      </c>
      <c r="B27" s="17" t="s">
        <v>104</v>
      </c>
      <c r="C27" s="17" t="s">
        <v>107</v>
      </c>
      <c r="D27" s="17" t="s">
        <v>152</v>
      </c>
      <c r="E27" s="17">
        <v>120</v>
      </c>
      <c r="F27" s="121">
        <v>675.4</v>
      </c>
      <c r="G27" s="18">
        <v>675.4</v>
      </c>
      <c r="H27" s="30">
        <v>675.4</v>
      </c>
    </row>
    <row r="28" spans="1:8" ht="20.25" customHeight="1" thickBot="1" x14ac:dyDescent="0.4">
      <c r="A28" s="34" t="s">
        <v>47</v>
      </c>
      <c r="B28" s="35" t="s">
        <v>104</v>
      </c>
      <c r="C28" s="35" t="s">
        <v>107</v>
      </c>
      <c r="D28" s="35" t="s">
        <v>152</v>
      </c>
      <c r="E28" s="35">
        <v>240</v>
      </c>
      <c r="F28" s="122">
        <v>854.6</v>
      </c>
      <c r="G28" s="100">
        <v>407.4</v>
      </c>
      <c r="H28" s="100">
        <v>345.4</v>
      </c>
    </row>
    <row r="29" spans="1:8" ht="36.6" hidden="1" thickBot="1" x14ac:dyDescent="0.4">
      <c r="A29" s="34" t="s">
        <v>165</v>
      </c>
      <c r="B29" s="35" t="s">
        <v>104</v>
      </c>
      <c r="C29" s="35" t="s">
        <v>107</v>
      </c>
      <c r="D29" s="35" t="s">
        <v>152</v>
      </c>
      <c r="E29" s="35" t="s">
        <v>166</v>
      </c>
      <c r="F29" s="123">
        <v>0</v>
      </c>
      <c r="G29" s="103">
        <v>0</v>
      </c>
      <c r="H29" s="103">
        <v>0</v>
      </c>
    </row>
    <row r="30" spans="1:8" ht="18.600000000000001" thickBot="1" x14ac:dyDescent="0.4">
      <c r="A30" s="33" t="s">
        <v>48</v>
      </c>
      <c r="B30" s="27" t="s">
        <v>104</v>
      </c>
      <c r="C30" s="27" t="s">
        <v>107</v>
      </c>
      <c r="D30" s="17" t="s">
        <v>152</v>
      </c>
      <c r="E30" s="27">
        <v>850</v>
      </c>
      <c r="F30" s="124">
        <v>26.9</v>
      </c>
      <c r="G30" s="28">
        <v>16</v>
      </c>
      <c r="H30" s="28">
        <v>16</v>
      </c>
    </row>
    <row r="31" spans="1:8" ht="18" hidden="1" thickBot="1" x14ac:dyDescent="0.35">
      <c r="A31" s="97" t="s">
        <v>188</v>
      </c>
      <c r="B31" s="14" t="s">
        <v>104</v>
      </c>
      <c r="C31" s="14" t="s">
        <v>189</v>
      </c>
      <c r="D31" s="94"/>
      <c r="E31" s="14"/>
      <c r="F31" s="120">
        <f>SUM(F32)</f>
        <v>0</v>
      </c>
      <c r="G31" s="15">
        <f t="shared" ref="G31:H34" si="3">SUM(G32)</f>
        <v>0</v>
      </c>
      <c r="H31" s="15">
        <f t="shared" si="3"/>
        <v>0</v>
      </c>
    </row>
    <row r="32" spans="1:8" ht="18.600000000000001" hidden="1" thickBot="1" x14ac:dyDescent="0.4">
      <c r="A32" s="98" t="s">
        <v>40</v>
      </c>
      <c r="B32" s="17" t="s">
        <v>104</v>
      </c>
      <c r="C32" s="17" t="s">
        <v>189</v>
      </c>
      <c r="D32" s="35" t="s">
        <v>41</v>
      </c>
      <c r="E32" s="17"/>
      <c r="F32" s="121">
        <f>SUM(F33)</f>
        <v>0</v>
      </c>
      <c r="G32" s="18">
        <f t="shared" si="3"/>
        <v>0</v>
      </c>
      <c r="H32" s="18">
        <f t="shared" si="3"/>
        <v>0</v>
      </c>
    </row>
    <row r="33" spans="1:8" ht="18.600000000000001" hidden="1" thickBot="1" x14ac:dyDescent="0.4">
      <c r="A33" s="98" t="s">
        <v>190</v>
      </c>
      <c r="B33" s="17" t="s">
        <v>104</v>
      </c>
      <c r="C33" s="17" t="s">
        <v>189</v>
      </c>
      <c r="D33" s="35" t="s">
        <v>51</v>
      </c>
      <c r="E33" s="17"/>
      <c r="F33" s="121">
        <f>SUM(F34)</f>
        <v>0</v>
      </c>
      <c r="G33" s="18">
        <f t="shared" si="3"/>
        <v>0</v>
      </c>
      <c r="H33" s="18">
        <f t="shared" si="3"/>
        <v>0</v>
      </c>
    </row>
    <row r="34" spans="1:8" ht="36.6" hidden="1" thickBot="1" x14ac:dyDescent="0.4">
      <c r="A34" s="98" t="s">
        <v>191</v>
      </c>
      <c r="B34" s="22" t="s">
        <v>104</v>
      </c>
      <c r="C34" s="22" t="s">
        <v>189</v>
      </c>
      <c r="D34" s="35" t="s">
        <v>192</v>
      </c>
      <c r="E34" s="22"/>
      <c r="F34" s="121">
        <f>SUM(F35)</f>
        <v>0</v>
      </c>
      <c r="G34" s="18">
        <f t="shared" si="3"/>
        <v>0</v>
      </c>
      <c r="H34" s="18">
        <f t="shared" si="3"/>
        <v>0</v>
      </c>
    </row>
    <row r="35" spans="1:8" ht="18.600000000000001" hidden="1" thickBot="1" x14ac:dyDescent="0.4">
      <c r="A35" s="98" t="s">
        <v>194</v>
      </c>
      <c r="B35" s="17" t="s">
        <v>104</v>
      </c>
      <c r="C35" s="17" t="s">
        <v>189</v>
      </c>
      <c r="D35" s="35" t="s">
        <v>192</v>
      </c>
      <c r="E35" s="17" t="s">
        <v>193</v>
      </c>
      <c r="F35" s="121">
        <v>0</v>
      </c>
      <c r="G35" s="18">
        <v>0</v>
      </c>
      <c r="H35" s="30">
        <v>0</v>
      </c>
    </row>
    <row r="36" spans="1:8" ht="18" thickBot="1" x14ac:dyDescent="0.35">
      <c r="A36" s="13" t="s">
        <v>49</v>
      </c>
      <c r="B36" s="14" t="s">
        <v>104</v>
      </c>
      <c r="C36" s="14">
        <v>11</v>
      </c>
      <c r="D36" s="14"/>
      <c r="E36" s="14"/>
      <c r="F36" s="120">
        <f>SUM(F37)</f>
        <v>30</v>
      </c>
      <c r="G36" s="15">
        <f t="shared" ref="G36:H39" si="4">SUM(G37)</f>
        <v>30</v>
      </c>
      <c r="H36" s="15">
        <f t="shared" si="4"/>
        <v>30</v>
      </c>
    </row>
    <row r="37" spans="1:8" ht="18.600000000000001" thickBot="1" x14ac:dyDescent="0.4">
      <c r="A37" s="16" t="s">
        <v>40</v>
      </c>
      <c r="B37" s="17" t="s">
        <v>104</v>
      </c>
      <c r="C37" s="17">
        <v>11</v>
      </c>
      <c r="D37" s="17" t="s">
        <v>41</v>
      </c>
      <c r="E37" s="17"/>
      <c r="F37" s="121">
        <f>SUM(F38)</f>
        <v>30</v>
      </c>
      <c r="G37" s="18">
        <f t="shared" si="4"/>
        <v>30</v>
      </c>
      <c r="H37" s="18">
        <f t="shared" si="4"/>
        <v>30</v>
      </c>
    </row>
    <row r="38" spans="1:8" ht="18.600000000000001" thickBot="1" x14ac:dyDescent="0.4">
      <c r="A38" s="16" t="s">
        <v>50</v>
      </c>
      <c r="B38" s="17" t="s">
        <v>104</v>
      </c>
      <c r="C38" s="17">
        <v>11</v>
      </c>
      <c r="D38" s="17" t="s">
        <v>51</v>
      </c>
      <c r="E38" s="17"/>
      <c r="F38" s="121">
        <f>SUM(F39)</f>
        <v>30</v>
      </c>
      <c r="G38" s="18">
        <f t="shared" si="4"/>
        <v>30</v>
      </c>
      <c r="H38" s="18">
        <f t="shared" si="4"/>
        <v>30</v>
      </c>
    </row>
    <row r="39" spans="1:8" ht="23.25" customHeight="1" thickBot="1" x14ac:dyDescent="0.4">
      <c r="A39" s="16" t="s">
        <v>179</v>
      </c>
      <c r="B39" s="22" t="s">
        <v>104</v>
      </c>
      <c r="C39" s="22" t="s">
        <v>111</v>
      </c>
      <c r="D39" s="22" t="s">
        <v>177</v>
      </c>
      <c r="E39" s="22"/>
      <c r="F39" s="121">
        <f>SUM(F40)</f>
        <v>30</v>
      </c>
      <c r="G39" s="18">
        <f t="shared" si="4"/>
        <v>30</v>
      </c>
      <c r="H39" s="18">
        <f t="shared" si="4"/>
        <v>30</v>
      </c>
    </row>
    <row r="40" spans="1:8" ht="18.600000000000001" thickBot="1" x14ac:dyDescent="0.4">
      <c r="A40" s="16" t="s">
        <v>52</v>
      </c>
      <c r="B40" s="17" t="s">
        <v>104</v>
      </c>
      <c r="C40" s="17">
        <v>11</v>
      </c>
      <c r="D40" s="17" t="s">
        <v>177</v>
      </c>
      <c r="E40" s="17">
        <v>870</v>
      </c>
      <c r="F40" s="121">
        <v>30</v>
      </c>
      <c r="G40" s="18">
        <v>30</v>
      </c>
      <c r="H40" s="30">
        <v>30</v>
      </c>
    </row>
    <row r="41" spans="1:8" ht="18" thickBot="1" x14ac:dyDescent="0.35">
      <c r="A41" s="13" t="s">
        <v>6</v>
      </c>
      <c r="B41" s="14" t="s">
        <v>104</v>
      </c>
      <c r="C41" s="14">
        <v>13</v>
      </c>
      <c r="D41" s="14"/>
      <c r="E41" s="14"/>
      <c r="F41" s="120">
        <f>SUM(F42+F47)</f>
        <v>353</v>
      </c>
      <c r="G41" s="15">
        <f t="shared" ref="G41:H41" si="5">SUM(G42+G47)</f>
        <v>244</v>
      </c>
      <c r="H41" s="15">
        <f t="shared" si="5"/>
        <v>244</v>
      </c>
    </row>
    <row r="42" spans="1:8" ht="37.5" customHeight="1" thickBot="1" x14ac:dyDescent="0.4">
      <c r="A42" s="16" t="s">
        <v>200</v>
      </c>
      <c r="B42" s="17" t="s">
        <v>104</v>
      </c>
      <c r="C42" s="17">
        <v>13</v>
      </c>
      <c r="D42" s="17" t="s">
        <v>151</v>
      </c>
      <c r="E42" s="17"/>
      <c r="F42" s="121">
        <f>SUM(F44)</f>
        <v>244</v>
      </c>
      <c r="G42" s="18">
        <f>SUM(G44)</f>
        <v>244</v>
      </c>
      <c r="H42" s="18">
        <f>SUM(H44)</f>
        <v>244</v>
      </c>
    </row>
    <row r="43" spans="1:8" ht="22.5" customHeight="1" thickBot="1" x14ac:dyDescent="0.4">
      <c r="A43" s="77" t="s">
        <v>158</v>
      </c>
      <c r="B43" s="17" t="s">
        <v>104</v>
      </c>
      <c r="C43" s="17" t="s">
        <v>160</v>
      </c>
      <c r="D43" s="17" t="s">
        <v>159</v>
      </c>
      <c r="E43" s="17"/>
      <c r="F43" s="121">
        <f>SUM(F44)</f>
        <v>244</v>
      </c>
      <c r="G43" s="18">
        <f t="shared" ref="G43:H43" si="6">SUM(G44)</f>
        <v>244</v>
      </c>
      <c r="H43" s="18">
        <f t="shared" si="6"/>
        <v>244</v>
      </c>
    </row>
    <row r="44" spans="1:8" ht="18.600000000000001" thickBot="1" x14ac:dyDescent="0.4">
      <c r="A44" s="16" t="s">
        <v>50</v>
      </c>
      <c r="B44" s="17" t="s">
        <v>104</v>
      </c>
      <c r="C44" s="17">
        <v>13</v>
      </c>
      <c r="D44" s="17" t="s">
        <v>153</v>
      </c>
      <c r="E44" s="17"/>
      <c r="F44" s="121">
        <f>SUM(F45)</f>
        <v>244</v>
      </c>
      <c r="G44" s="18">
        <f t="shared" ref="G44:H45" si="7">SUM(G45)</f>
        <v>244</v>
      </c>
      <c r="H44" s="18">
        <f t="shared" si="7"/>
        <v>244</v>
      </c>
    </row>
    <row r="45" spans="1:8" ht="36.75" customHeight="1" thickBot="1" x14ac:dyDescent="0.4">
      <c r="A45" s="16" t="s">
        <v>53</v>
      </c>
      <c r="B45" s="17" t="s">
        <v>104</v>
      </c>
      <c r="C45" s="17">
        <v>13</v>
      </c>
      <c r="D45" s="17" t="s">
        <v>153</v>
      </c>
      <c r="E45" s="17"/>
      <c r="F45" s="121">
        <f>SUM(F46)</f>
        <v>244</v>
      </c>
      <c r="G45" s="18">
        <f t="shared" si="7"/>
        <v>244</v>
      </c>
      <c r="H45" s="18">
        <f t="shared" si="7"/>
        <v>244</v>
      </c>
    </row>
    <row r="46" spans="1:8" ht="18.600000000000001" thickBot="1" x14ac:dyDescent="0.4">
      <c r="A46" s="16" t="s">
        <v>54</v>
      </c>
      <c r="B46" s="17" t="s">
        <v>104</v>
      </c>
      <c r="C46" s="17">
        <v>13</v>
      </c>
      <c r="D46" s="17" t="s">
        <v>153</v>
      </c>
      <c r="E46" s="17">
        <v>540</v>
      </c>
      <c r="F46" s="121">
        <v>244</v>
      </c>
      <c r="G46" s="18">
        <v>244</v>
      </c>
      <c r="H46" s="30">
        <v>244</v>
      </c>
    </row>
    <row r="47" spans="1:8" ht="54.6" thickBot="1" x14ac:dyDescent="0.4">
      <c r="A47" s="16" t="s">
        <v>55</v>
      </c>
      <c r="B47" s="17" t="s">
        <v>104</v>
      </c>
      <c r="C47" s="17">
        <v>13</v>
      </c>
      <c r="D47" s="17" t="s">
        <v>56</v>
      </c>
      <c r="E47" s="17"/>
      <c r="F47" s="120">
        <f>SUM(F48)</f>
        <v>109</v>
      </c>
      <c r="G47" s="15">
        <f t="shared" ref="G47:H49" si="8">SUM(G48)</f>
        <v>0</v>
      </c>
      <c r="H47" s="15">
        <f t="shared" si="8"/>
        <v>0</v>
      </c>
    </row>
    <row r="48" spans="1:8" ht="54.6" thickBot="1" x14ac:dyDescent="0.4">
      <c r="A48" s="16" t="s">
        <v>167</v>
      </c>
      <c r="B48" s="17" t="s">
        <v>104</v>
      </c>
      <c r="C48" s="17">
        <v>13</v>
      </c>
      <c r="D48" s="17" t="s">
        <v>57</v>
      </c>
      <c r="E48" s="17"/>
      <c r="F48" s="121">
        <f>SUM(F49)</f>
        <v>109</v>
      </c>
      <c r="G48" s="18">
        <f t="shared" si="8"/>
        <v>0</v>
      </c>
      <c r="H48" s="18">
        <f t="shared" si="8"/>
        <v>0</v>
      </c>
    </row>
    <row r="49" spans="1:8" ht="36.6" thickBot="1" x14ac:dyDescent="0.4">
      <c r="A49" s="16" t="s">
        <v>58</v>
      </c>
      <c r="B49" s="17" t="s">
        <v>104</v>
      </c>
      <c r="C49" s="17">
        <v>13</v>
      </c>
      <c r="D49" s="17" t="s">
        <v>59</v>
      </c>
      <c r="E49" s="17"/>
      <c r="F49" s="121">
        <f>SUM(F50)</f>
        <v>109</v>
      </c>
      <c r="G49" s="18">
        <f t="shared" si="8"/>
        <v>0</v>
      </c>
      <c r="H49" s="18">
        <f t="shared" si="8"/>
        <v>0</v>
      </c>
    </row>
    <row r="50" spans="1:8" ht="36.6" thickBot="1" x14ac:dyDescent="0.4">
      <c r="A50" s="16" t="s">
        <v>47</v>
      </c>
      <c r="B50" s="17" t="s">
        <v>104</v>
      </c>
      <c r="C50" s="17">
        <v>13</v>
      </c>
      <c r="D50" s="17" t="s">
        <v>59</v>
      </c>
      <c r="E50" s="17">
        <v>240</v>
      </c>
      <c r="F50" s="121">
        <v>109</v>
      </c>
      <c r="G50" s="18">
        <v>0</v>
      </c>
      <c r="H50" s="30">
        <v>0</v>
      </c>
    </row>
    <row r="51" spans="1:8" ht="18" thickBot="1" x14ac:dyDescent="0.35">
      <c r="A51" s="13" t="s">
        <v>7</v>
      </c>
      <c r="B51" s="14" t="s">
        <v>105</v>
      </c>
      <c r="C51" s="14"/>
      <c r="D51" s="14"/>
      <c r="E51" s="14"/>
      <c r="F51" s="120">
        <f>SUM(F52)</f>
        <v>102</v>
      </c>
      <c r="G51" s="15">
        <f t="shared" ref="G51:H54" si="9">SUM(G52)</f>
        <v>103</v>
      </c>
      <c r="H51" s="15">
        <f t="shared" si="9"/>
        <v>107.1</v>
      </c>
    </row>
    <row r="52" spans="1:8" ht="18.600000000000001" thickBot="1" x14ac:dyDescent="0.4">
      <c r="A52" s="13" t="s">
        <v>8</v>
      </c>
      <c r="B52" s="14" t="s">
        <v>105</v>
      </c>
      <c r="C52" s="14" t="s">
        <v>106</v>
      </c>
      <c r="D52" s="17" t="s">
        <v>151</v>
      </c>
      <c r="E52" s="14"/>
      <c r="F52" s="120">
        <f>SUM(F53)</f>
        <v>102</v>
      </c>
      <c r="G52" s="15">
        <f t="shared" si="9"/>
        <v>103</v>
      </c>
      <c r="H52" s="15">
        <f t="shared" si="9"/>
        <v>107.1</v>
      </c>
    </row>
    <row r="53" spans="1:8" ht="32.25" customHeight="1" thickBot="1" x14ac:dyDescent="0.4">
      <c r="A53" s="16" t="s">
        <v>200</v>
      </c>
      <c r="B53" s="17" t="s">
        <v>105</v>
      </c>
      <c r="C53" s="17" t="s">
        <v>106</v>
      </c>
      <c r="D53" s="17" t="s">
        <v>151</v>
      </c>
      <c r="E53" s="17"/>
      <c r="F53" s="120">
        <f>SUM(F54)</f>
        <v>102</v>
      </c>
      <c r="G53" s="15">
        <f t="shared" si="9"/>
        <v>103</v>
      </c>
      <c r="H53" s="15">
        <f t="shared" si="9"/>
        <v>107.1</v>
      </c>
    </row>
    <row r="54" spans="1:8" ht="36.75" customHeight="1" thickBot="1" x14ac:dyDescent="0.4">
      <c r="A54" s="16" t="s">
        <v>162</v>
      </c>
      <c r="B54" s="17" t="s">
        <v>105</v>
      </c>
      <c r="C54" s="17" t="s">
        <v>106</v>
      </c>
      <c r="D54" s="17" t="s">
        <v>163</v>
      </c>
      <c r="E54" s="17"/>
      <c r="F54" s="120">
        <f>SUM(F55)</f>
        <v>102</v>
      </c>
      <c r="G54" s="15">
        <f t="shared" si="9"/>
        <v>103</v>
      </c>
      <c r="H54" s="15">
        <f t="shared" si="9"/>
        <v>107.1</v>
      </c>
    </row>
    <row r="55" spans="1:8" ht="17.25" customHeight="1" thickBot="1" x14ac:dyDescent="0.4">
      <c r="A55" s="16" t="s">
        <v>215</v>
      </c>
      <c r="B55" s="17" t="s">
        <v>105</v>
      </c>
      <c r="C55" s="17" t="s">
        <v>106</v>
      </c>
      <c r="D55" s="17" t="s">
        <v>164</v>
      </c>
      <c r="E55" s="17"/>
      <c r="F55" s="120">
        <f>SUM(F56+F57)</f>
        <v>102</v>
      </c>
      <c r="G55" s="15">
        <f t="shared" ref="G55:H55" si="10">SUM(G56+G57)</f>
        <v>103</v>
      </c>
      <c r="H55" s="15">
        <f t="shared" si="10"/>
        <v>107.1</v>
      </c>
    </row>
    <row r="56" spans="1:8" ht="21.75" customHeight="1" thickBot="1" x14ac:dyDescent="0.4">
      <c r="A56" s="16" t="s">
        <v>43</v>
      </c>
      <c r="B56" s="17" t="s">
        <v>105</v>
      </c>
      <c r="C56" s="17" t="s">
        <v>106</v>
      </c>
      <c r="D56" s="17" t="s">
        <v>164</v>
      </c>
      <c r="E56" s="17">
        <v>120</v>
      </c>
      <c r="F56" s="121">
        <v>102</v>
      </c>
      <c r="G56" s="18">
        <v>103</v>
      </c>
      <c r="H56" s="30">
        <v>107.1</v>
      </c>
    </row>
    <row r="57" spans="1:8" ht="24" hidden="1" customHeight="1" thickBot="1" x14ac:dyDescent="0.4">
      <c r="A57" s="16" t="s">
        <v>47</v>
      </c>
      <c r="B57" s="17" t="s">
        <v>105</v>
      </c>
      <c r="C57" s="17" t="s">
        <v>106</v>
      </c>
      <c r="D57" s="17" t="s">
        <v>164</v>
      </c>
      <c r="E57" s="17">
        <v>240</v>
      </c>
      <c r="F57" s="121">
        <v>0</v>
      </c>
      <c r="G57" s="18">
        <v>0</v>
      </c>
      <c r="H57" s="30">
        <v>0</v>
      </c>
    </row>
    <row r="58" spans="1:8" ht="28.95" customHeight="1" thickBot="1" x14ac:dyDescent="0.35">
      <c r="A58" s="13" t="s">
        <v>9</v>
      </c>
      <c r="B58" s="14" t="s">
        <v>106</v>
      </c>
      <c r="C58" s="14"/>
      <c r="D58" s="14"/>
      <c r="E58" s="14"/>
      <c r="F58" s="120">
        <f>SUM(F59+F65)</f>
        <v>553.9</v>
      </c>
      <c r="G58" s="15">
        <f t="shared" ref="G58:H58" si="11">SUM(G59+G65)</f>
        <v>494</v>
      </c>
      <c r="H58" s="15">
        <f t="shared" si="11"/>
        <v>494</v>
      </c>
    </row>
    <row r="59" spans="1:8" ht="52.8" thickBot="1" x14ac:dyDescent="0.35">
      <c r="A59" s="106" t="s">
        <v>218</v>
      </c>
      <c r="B59" s="14" t="s">
        <v>106</v>
      </c>
      <c r="C59" s="14">
        <v>10</v>
      </c>
      <c r="D59" s="14"/>
      <c r="E59" s="14"/>
      <c r="F59" s="120">
        <f>SUM(F60)</f>
        <v>543.9</v>
      </c>
      <c r="G59" s="15">
        <f t="shared" ref="G59:H61" si="12">SUM(G60)</f>
        <v>484</v>
      </c>
      <c r="H59" s="15">
        <f t="shared" si="12"/>
        <v>484</v>
      </c>
    </row>
    <row r="60" spans="1:8" ht="39.75" customHeight="1" thickBot="1" x14ac:dyDescent="0.4">
      <c r="A60" s="16" t="s">
        <v>55</v>
      </c>
      <c r="B60" s="17" t="s">
        <v>106</v>
      </c>
      <c r="C60" s="17">
        <v>10</v>
      </c>
      <c r="D60" s="17" t="s">
        <v>56</v>
      </c>
      <c r="E60" s="14"/>
      <c r="F60" s="120">
        <f>SUM(F61)</f>
        <v>543.9</v>
      </c>
      <c r="G60" s="15">
        <f t="shared" si="12"/>
        <v>484</v>
      </c>
      <c r="H60" s="15">
        <f t="shared" si="12"/>
        <v>484</v>
      </c>
    </row>
    <row r="61" spans="1:8" ht="23.25" customHeight="1" thickBot="1" x14ac:dyDescent="0.4">
      <c r="A61" s="16" t="s">
        <v>168</v>
      </c>
      <c r="B61" s="17" t="s">
        <v>106</v>
      </c>
      <c r="C61" s="17">
        <v>10</v>
      </c>
      <c r="D61" s="17" t="s">
        <v>60</v>
      </c>
      <c r="E61" s="14"/>
      <c r="F61" s="120">
        <f>SUM(F62)</f>
        <v>543.9</v>
      </c>
      <c r="G61" s="15">
        <f t="shared" si="12"/>
        <v>484</v>
      </c>
      <c r="H61" s="15">
        <f t="shared" si="12"/>
        <v>484</v>
      </c>
    </row>
    <row r="62" spans="1:8" ht="18" customHeight="1" thickBot="1" x14ac:dyDescent="0.4">
      <c r="A62" s="16" t="s">
        <v>61</v>
      </c>
      <c r="B62" s="17" t="s">
        <v>106</v>
      </c>
      <c r="C62" s="17">
        <v>10</v>
      </c>
      <c r="D62" s="17" t="s">
        <v>62</v>
      </c>
      <c r="E62" s="14"/>
      <c r="F62" s="120">
        <f>SUM(F63:F64)</f>
        <v>543.9</v>
      </c>
      <c r="G62" s="87">
        <f t="shared" ref="G62:H62" si="13">SUM(G63:G64)</f>
        <v>484</v>
      </c>
      <c r="H62" s="87">
        <f t="shared" si="13"/>
        <v>484</v>
      </c>
    </row>
    <row r="63" spans="1:8" ht="20.25" customHeight="1" thickBot="1" x14ac:dyDescent="0.4">
      <c r="A63" s="16" t="s">
        <v>47</v>
      </c>
      <c r="B63" s="17" t="s">
        <v>106</v>
      </c>
      <c r="C63" s="17">
        <v>10</v>
      </c>
      <c r="D63" s="17" t="s">
        <v>62</v>
      </c>
      <c r="E63" s="17">
        <v>240</v>
      </c>
      <c r="F63" s="121">
        <v>59.9</v>
      </c>
      <c r="G63" s="18">
        <v>0</v>
      </c>
      <c r="H63" s="30">
        <v>0</v>
      </c>
    </row>
    <row r="64" spans="1:8" ht="36.75" customHeight="1" thickBot="1" x14ac:dyDescent="0.4">
      <c r="A64" s="16" t="s">
        <v>197</v>
      </c>
      <c r="B64" s="17" t="s">
        <v>106</v>
      </c>
      <c r="C64" s="17">
        <v>10</v>
      </c>
      <c r="D64" s="17" t="s">
        <v>62</v>
      </c>
      <c r="E64" s="17" t="s">
        <v>195</v>
      </c>
      <c r="F64" s="121">
        <v>484</v>
      </c>
      <c r="G64" s="18">
        <v>484</v>
      </c>
      <c r="H64" s="30">
        <v>484</v>
      </c>
    </row>
    <row r="65" spans="1:8" ht="21.75" customHeight="1" thickBot="1" x14ac:dyDescent="0.35">
      <c r="A65" s="13" t="s">
        <v>10</v>
      </c>
      <c r="B65" s="14" t="s">
        <v>106</v>
      </c>
      <c r="C65" s="14">
        <v>14</v>
      </c>
      <c r="D65" s="14"/>
      <c r="E65" s="14"/>
      <c r="F65" s="120">
        <f>SUM(F66)</f>
        <v>10</v>
      </c>
      <c r="G65" s="15">
        <f t="shared" ref="G65:H67" si="14">SUM(G66)</f>
        <v>10</v>
      </c>
      <c r="H65" s="15">
        <f t="shared" si="14"/>
        <v>10</v>
      </c>
    </row>
    <row r="66" spans="1:8" ht="18.600000000000001" thickBot="1" x14ac:dyDescent="0.4">
      <c r="A66" s="16" t="s">
        <v>63</v>
      </c>
      <c r="B66" s="17" t="s">
        <v>106</v>
      </c>
      <c r="C66" s="17">
        <v>14</v>
      </c>
      <c r="D66" s="17" t="s">
        <v>41</v>
      </c>
      <c r="E66" s="17"/>
      <c r="F66" s="120">
        <f>SUM(F67)</f>
        <v>10</v>
      </c>
      <c r="G66" s="15">
        <f t="shared" si="14"/>
        <v>10</v>
      </c>
      <c r="H66" s="15">
        <f t="shared" si="14"/>
        <v>10</v>
      </c>
    </row>
    <row r="67" spans="1:8" ht="18.600000000000001" thickBot="1" x14ac:dyDescent="0.4">
      <c r="A67" s="16" t="s">
        <v>50</v>
      </c>
      <c r="B67" s="17" t="s">
        <v>106</v>
      </c>
      <c r="C67" s="17">
        <v>14</v>
      </c>
      <c r="D67" s="17" t="s">
        <v>51</v>
      </c>
      <c r="E67" s="17"/>
      <c r="F67" s="120">
        <f>SUM(F68)</f>
        <v>10</v>
      </c>
      <c r="G67" s="15">
        <f t="shared" si="14"/>
        <v>10</v>
      </c>
      <c r="H67" s="15">
        <f t="shared" si="14"/>
        <v>10</v>
      </c>
    </row>
    <row r="68" spans="1:8" ht="18.75" customHeight="1" thickBot="1" x14ac:dyDescent="0.4">
      <c r="A68" s="16" t="s">
        <v>64</v>
      </c>
      <c r="B68" s="17" t="s">
        <v>106</v>
      </c>
      <c r="C68" s="17">
        <v>14</v>
      </c>
      <c r="D68" s="17" t="s">
        <v>65</v>
      </c>
      <c r="E68" s="17"/>
      <c r="F68" s="120">
        <f>SUM(F69+F70)</f>
        <v>10</v>
      </c>
      <c r="G68" s="120">
        <f t="shared" ref="G68:H68" si="15">SUM(G69+G70)</f>
        <v>10</v>
      </c>
      <c r="H68" s="120">
        <f t="shared" si="15"/>
        <v>10</v>
      </c>
    </row>
    <row r="69" spans="1:8" ht="36.75" customHeight="1" thickBot="1" x14ac:dyDescent="0.4">
      <c r="A69" s="16" t="s">
        <v>66</v>
      </c>
      <c r="B69" s="17" t="s">
        <v>106</v>
      </c>
      <c r="C69" s="17">
        <v>14</v>
      </c>
      <c r="D69" s="17" t="s">
        <v>65</v>
      </c>
      <c r="E69" s="17">
        <v>120</v>
      </c>
      <c r="F69" s="121">
        <v>6</v>
      </c>
      <c r="G69" s="18">
        <v>6</v>
      </c>
      <c r="H69" s="30">
        <v>6</v>
      </c>
    </row>
    <row r="70" spans="1:8" ht="21" customHeight="1" thickBot="1" x14ac:dyDescent="0.4">
      <c r="A70" s="16" t="s">
        <v>47</v>
      </c>
      <c r="B70" s="17" t="s">
        <v>106</v>
      </c>
      <c r="C70" s="17" t="s">
        <v>202</v>
      </c>
      <c r="D70" s="17" t="s">
        <v>65</v>
      </c>
      <c r="E70" s="17" t="s">
        <v>196</v>
      </c>
      <c r="F70" s="121">
        <v>4</v>
      </c>
      <c r="G70" s="18">
        <v>4</v>
      </c>
      <c r="H70" s="18">
        <v>4</v>
      </c>
    </row>
    <row r="71" spans="1:8" ht="18" thickBot="1" x14ac:dyDescent="0.35">
      <c r="A71" s="13" t="s">
        <v>67</v>
      </c>
      <c r="B71" s="14" t="s">
        <v>107</v>
      </c>
      <c r="C71" s="14"/>
      <c r="D71" s="14"/>
      <c r="E71" s="14"/>
      <c r="F71" s="120">
        <f>SUM(F72+F79)</f>
        <v>3659.4</v>
      </c>
      <c r="G71" s="87">
        <f t="shared" ref="G71:H71" si="16">SUM(G72+G79)</f>
        <v>516.5</v>
      </c>
      <c r="H71" s="87">
        <f t="shared" si="16"/>
        <v>537.20000000000005</v>
      </c>
    </row>
    <row r="72" spans="1:8" ht="18.600000000000001" thickBot="1" x14ac:dyDescent="0.4">
      <c r="A72" s="13" t="s">
        <v>68</v>
      </c>
      <c r="B72" s="14" t="s">
        <v>107</v>
      </c>
      <c r="C72" s="14" t="s">
        <v>110</v>
      </c>
      <c r="D72" s="17"/>
      <c r="E72" s="17"/>
      <c r="F72" s="120">
        <f>SUM(F73)</f>
        <v>1433.1</v>
      </c>
      <c r="G72" s="15">
        <f t="shared" ref="G72:H77" si="17">SUM(G73)</f>
        <v>516.5</v>
      </c>
      <c r="H72" s="15">
        <f t="shared" si="17"/>
        <v>537.20000000000005</v>
      </c>
    </row>
    <row r="73" spans="1:8" ht="38.25" customHeight="1" thickBot="1" x14ac:dyDescent="0.4">
      <c r="A73" s="20" t="s">
        <v>55</v>
      </c>
      <c r="B73" s="21" t="s">
        <v>107</v>
      </c>
      <c r="C73" s="21" t="s">
        <v>110</v>
      </c>
      <c r="D73" s="21" t="s">
        <v>56</v>
      </c>
      <c r="E73" s="21"/>
      <c r="F73" s="120">
        <f>SUM(F74)</f>
        <v>1433.1</v>
      </c>
      <c r="G73" s="15">
        <f t="shared" si="17"/>
        <v>516.5</v>
      </c>
      <c r="H73" s="15">
        <f t="shared" si="17"/>
        <v>537.20000000000005</v>
      </c>
    </row>
    <row r="74" spans="1:8" ht="25.5" customHeight="1" thickBot="1" x14ac:dyDescent="0.4">
      <c r="A74" s="34" t="s">
        <v>169</v>
      </c>
      <c r="B74" s="35" t="s">
        <v>107</v>
      </c>
      <c r="C74" s="35" t="s">
        <v>110</v>
      </c>
      <c r="D74" s="35" t="s">
        <v>69</v>
      </c>
      <c r="E74" s="35"/>
      <c r="F74" s="120">
        <f>SUM(F75+F77)</f>
        <v>1433.1</v>
      </c>
      <c r="G74" s="87">
        <f t="shared" ref="G74:H74" si="18">SUM(G75+G77)</f>
        <v>516.5</v>
      </c>
      <c r="H74" s="87">
        <f t="shared" si="18"/>
        <v>537.20000000000005</v>
      </c>
    </row>
    <row r="75" spans="1:8" ht="18" customHeight="1" thickBot="1" x14ac:dyDescent="0.4">
      <c r="A75" s="34" t="s">
        <v>70</v>
      </c>
      <c r="B75" s="35" t="s">
        <v>107</v>
      </c>
      <c r="C75" s="35" t="s">
        <v>110</v>
      </c>
      <c r="D75" s="35" t="s">
        <v>71</v>
      </c>
      <c r="E75" s="35"/>
      <c r="F75" s="120">
        <f>SUM(F76)</f>
        <v>726</v>
      </c>
      <c r="G75" s="15">
        <f t="shared" si="17"/>
        <v>516.5</v>
      </c>
      <c r="H75" s="15">
        <f t="shared" si="17"/>
        <v>537.20000000000005</v>
      </c>
    </row>
    <row r="76" spans="1:8" ht="23.25" customHeight="1" thickBot="1" x14ac:dyDescent="0.4">
      <c r="A76" s="16" t="s">
        <v>47</v>
      </c>
      <c r="B76" s="17" t="s">
        <v>107</v>
      </c>
      <c r="C76" s="17" t="s">
        <v>110</v>
      </c>
      <c r="D76" s="17" t="s">
        <v>71</v>
      </c>
      <c r="E76" s="17">
        <v>240</v>
      </c>
      <c r="F76" s="121">
        <v>726</v>
      </c>
      <c r="G76" s="18">
        <v>516.5</v>
      </c>
      <c r="H76" s="30">
        <v>537.20000000000005</v>
      </c>
    </row>
    <row r="77" spans="1:8" ht="42" customHeight="1" thickBot="1" x14ac:dyDescent="0.4">
      <c r="A77" s="34" t="s">
        <v>127</v>
      </c>
      <c r="B77" s="35" t="s">
        <v>107</v>
      </c>
      <c r="C77" s="35" t="s">
        <v>110</v>
      </c>
      <c r="D77" s="35" t="s">
        <v>201</v>
      </c>
      <c r="E77" s="35"/>
      <c r="F77" s="120">
        <f>SUM(F78)</f>
        <v>707.1</v>
      </c>
      <c r="G77" s="15">
        <f t="shared" si="17"/>
        <v>0</v>
      </c>
      <c r="H77" s="15">
        <f t="shared" si="17"/>
        <v>0</v>
      </c>
    </row>
    <row r="78" spans="1:8" ht="19.5" customHeight="1" thickBot="1" x14ac:dyDescent="0.4">
      <c r="A78" s="16" t="s">
        <v>47</v>
      </c>
      <c r="B78" s="17" t="s">
        <v>107</v>
      </c>
      <c r="C78" s="17" t="s">
        <v>110</v>
      </c>
      <c r="D78" s="35" t="s">
        <v>201</v>
      </c>
      <c r="E78" s="17">
        <v>240</v>
      </c>
      <c r="F78" s="121">
        <v>707.1</v>
      </c>
      <c r="G78" s="18">
        <v>0</v>
      </c>
      <c r="H78" s="30">
        <v>0</v>
      </c>
    </row>
    <row r="79" spans="1:8" s="10" customFormat="1" ht="18.600000000000001" thickBot="1" x14ac:dyDescent="0.4">
      <c r="A79" s="13" t="s">
        <v>182</v>
      </c>
      <c r="B79" s="68" t="s">
        <v>107</v>
      </c>
      <c r="C79" s="68" t="s">
        <v>180</v>
      </c>
      <c r="D79" s="17"/>
      <c r="E79" s="17"/>
      <c r="F79" s="120">
        <f>SUM(F80)</f>
        <v>2226.3000000000002</v>
      </c>
      <c r="G79" s="87">
        <f t="shared" ref="G79:H82" si="19">SUM(G80)</f>
        <v>0</v>
      </c>
      <c r="H79" s="15">
        <f t="shared" si="19"/>
        <v>0</v>
      </c>
    </row>
    <row r="80" spans="1:8" s="10" customFormat="1" ht="34.5" customHeight="1" thickBot="1" x14ac:dyDescent="0.4">
      <c r="A80" s="20" t="s">
        <v>55</v>
      </c>
      <c r="B80" s="74" t="s">
        <v>107</v>
      </c>
      <c r="C80" s="74" t="s">
        <v>180</v>
      </c>
      <c r="D80" s="21" t="s">
        <v>56</v>
      </c>
      <c r="E80" s="21"/>
      <c r="F80" s="120">
        <f>SUM(F81)</f>
        <v>2226.3000000000002</v>
      </c>
      <c r="G80" s="87">
        <f t="shared" si="19"/>
        <v>0</v>
      </c>
      <c r="H80" s="15">
        <f t="shared" si="19"/>
        <v>0</v>
      </c>
    </row>
    <row r="81" spans="1:8" s="10" customFormat="1" ht="18.75" customHeight="1" thickBot="1" x14ac:dyDescent="0.4">
      <c r="A81" s="34" t="s">
        <v>181</v>
      </c>
      <c r="B81" s="75" t="s">
        <v>107</v>
      </c>
      <c r="C81" s="75" t="s">
        <v>180</v>
      </c>
      <c r="D81" s="35" t="s">
        <v>183</v>
      </c>
      <c r="E81" s="35"/>
      <c r="F81" s="120">
        <f>SUM(F82)</f>
        <v>2226.3000000000002</v>
      </c>
      <c r="G81" s="87">
        <f t="shared" si="19"/>
        <v>0</v>
      </c>
      <c r="H81" s="15">
        <f t="shared" si="19"/>
        <v>0</v>
      </c>
    </row>
    <row r="82" spans="1:8" s="10" customFormat="1" ht="18.600000000000001" thickBot="1" x14ac:dyDescent="0.4">
      <c r="A82" s="34" t="s">
        <v>182</v>
      </c>
      <c r="B82" s="75" t="s">
        <v>107</v>
      </c>
      <c r="C82" s="75" t="s">
        <v>180</v>
      </c>
      <c r="D82" s="35" t="s">
        <v>184</v>
      </c>
      <c r="E82" s="35"/>
      <c r="F82" s="120">
        <f>SUM(F83+F84)</f>
        <v>2226.3000000000002</v>
      </c>
      <c r="G82" s="87">
        <f t="shared" si="19"/>
        <v>0</v>
      </c>
      <c r="H82" s="15">
        <f t="shared" si="19"/>
        <v>0</v>
      </c>
    </row>
    <row r="83" spans="1:8" s="10" customFormat="1" ht="36.6" thickBot="1" x14ac:dyDescent="0.4">
      <c r="A83" s="16" t="s">
        <v>47</v>
      </c>
      <c r="B83" s="69" t="s">
        <v>107</v>
      </c>
      <c r="C83" s="69" t="s">
        <v>180</v>
      </c>
      <c r="D83" s="17" t="s">
        <v>184</v>
      </c>
      <c r="E83" s="17">
        <v>240</v>
      </c>
      <c r="F83" s="121">
        <v>954.9</v>
      </c>
      <c r="G83" s="81">
        <v>0</v>
      </c>
      <c r="H83" s="30">
        <v>0</v>
      </c>
    </row>
    <row r="84" spans="1:8" s="10" customFormat="1" ht="36.6" thickBot="1" x14ac:dyDescent="0.4">
      <c r="A84" s="16" t="s">
        <v>223</v>
      </c>
      <c r="B84" s="69" t="s">
        <v>107</v>
      </c>
      <c r="C84" s="69" t="s">
        <v>180</v>
      </c>
      <c r="D84" s="17" t="s">
        <v>225</v>
      </c>
      <c r="E84" s="17"/>
      <c r="F84" s="121">
        <v>1271.4000000000001</v>
      </c>
      <c r="G84" s="81">
        <v>0</v>
      </c>
      <c r="H84" s="18">
        <v>0</v>
      </c>
    </row>
    <row r="85" spans="1:8" s="10" customFormat="1" ht="36.6" thickBot="1" x14ac:dyDescent="0.4">
      <c r="A85" s="16" t="s">
        <v>47</v>
      </c>
      <c r="B85" s="69" t="s">
        <v>107</v>
      </c>
      <c r="C85" s="69" t="s">
        <v>180</v>
      </c>
      <c r="D85" s="17" t="s">
        <v>225</v>
      </c>
      <c r="E85" s="17" t="s">
        <v>196</v>
      </c>
      <c r="F85" s="121">
        <v>1271.4000000000001</v>
      </c>
      <c r="G85" s="81">
        <v>0</v>
      </c>
      <c r="H85" s="18">
        <v>0</v>
      </c>
    </row>
    <row r="86" spans="1:8" ht="18" thickBot="1" x14ac:dyDescent="0.35">
      <c r="A86" s="13" t="s">
        <v>13</v>
      </c>
      <c r="B86" s="14" t="s">
        <v>108</v>
      </c>
      <c r="C86" s="14"/>
      <c r="D86" s="14"/>
      <c r="E86" s="14"/>
      <c r="F86" s="120">
        <f>SUM(F87+F92+F101)</f>
        <v>1090.75</v>
      </c>
      <c r="G86" s="15">
        <f t="shared" ref="G86:H86" si="20">SUM(G87+G92+G101)</f>
        <v>0</v>
      </c>
      <c r="H86" s="15">
        <f t="shared" si="20"/>
        <v>518.4</v>
      </c>
    </row>
    <row r="87" spans="1:8" ht="18" hidden="1" thickBot="1" x14ac:dyDescent="0.35">
      <c r="A87" s="13" t="s">
        <v>14</v>
      </c>
      <c r="B87" s="14" t="s">
        <v>108</v>
      </c>
      <c r="C87" s="14" t="s">
        <v>104</v>
      </c>
      <c r="D87" s="14"/>
      <c r="E87" s="14"/>
      <c r="F87" s="120">
        <f>SUM(F88)</f>
        <v>0</v>
      </c>
      <c r="G87" s="15">
        <f t="shared" ref="G87:H90" si="21">SUM(G88)</f>
        <v>0</v>
      </c>
      <c r="H87" s="15">
        <f t="shared" si="21"/>
        <v>0</v>
      </c>
    </row>
    <row r="88" spans="1:8" ht="18.600000000000001" hidden="1" thickBot="1" x14ac:dyDescent="0.4">
      <c r="A88" s="16" t="s">
        <v>40</v>
      </c>
      <c r="B88" s="17" t="s">
        <v>108</v>
      </c>
      <c r="C88" s="17" t="s">
        <v>104</v>
      </c>
      <c r="D88" s="17" t="s">
        <v>41</v>
      </c>
      <c r="E88" s="14"/>
      <c r="F88" s="121">
        <f>SUM(F90)</f>
        <v>0</v>
      </c>
      <c r="G88" s="18">
        <f>SUM(G90)</f>
        <v>0</v>
      </c>
      <c r="H88" s="18">
        <f>SUM(H90)</f>
        <v>0</v>
      </c>
    </row>
    <row r="89" spans="1:8" s="10" customFormat="1" ht="18.600000000000001" hidden="1" thickBot="1" x14ac:dyDescent="0.4">
      <c r="A89" s="16" t="s">
        <v>50</v>
      </c>
      <c r="B89" s="17" t="s">
        <v>108</v>
      </c>
      <c r="C89" s="69" t="s">
        <v>104</v>
      </c>
      <c r="D89" s="69" t="s">
        <v>51</v>
      </c>
      <c r="E89" s="17"/>
      <c r="F89" s="121">
        <f>SUM(F90)</f>
        <v>0</v>
      </c>
      <c r="G89" s="18">
        <f t="shared" si="21"/>
        <v>0</v>
      </c>
      <c r="H89" s="18">
        <f t="shared" si="21"/>
        <v>0</v>
      </c>
    </row>
    <row r="90" spans="1:8" ht="18.600000000000001" hidden="1" thickBot="1" x14ac:dyDescent="0.4">
      <c r="A90" s="16" t="s">
        <v>72</v>
      </c>
      <c r="B90" s="17" t="s">
        <v>108</v>
      </c>
      <c r="C90" s="17" t="s">
        <v>104</v>
      </c>
      <c r="D90" s="17" t="s">
        <v>73</v>
      </c>
      <c r="E90" s="14"/>
      <c r="F90" s="121">
        <f>SUM(F91)</f>
        <v>0</v>
      </c>
      <c r="G90" s="18">
        <f t="shared" si="21"/>
        <v>0</v>
      </c>
      <c r="H90" s="18">
        <f t="shared" si="21"/>
        <v>0</v>
      </c>
    </row>
    <row r="91" spans="1:8" ht="36.6" hidden="1" thickBot="1" x14ac:dyDescent="0.4">
      <c r="A91" s="16" t="s">
        <v>47</v>
      </c>
      <c r="B91" s="17" t="s">
        <v>108</v>
      </c>
      <c r="C91" s="17" t="s">
        <v>104</v>
      </c>
      <c r="D91" s="17" t="s">
        <v>73</v>
      </c>
      <c r="E91" s="17">
        <v>240</v>
      </c>
      <c r="F91" s="121">
        <v>0</v>
      </c>
      <c r="G91" s="15">
        <v>0</v>
      </c>
      <c r="H91" s="29">
        <v>0</v>
      </c>
    </row>
    <row r="92" spans="1:8" ht="18" thickBot="1" x14ac:dyDescent="0.35">
      <c r="A92" s="13" t="s">
        <v>15</v>
      </c>
      <c r="B92" s="14" t="s">
        <v>108</v>
      </c>
      <c r="C92" s="14" t="s">
        <v>105</v>
      </c>
      <c r="D92" s="14"/>
      <c r="E92" s="14"/>
      <c r="F92" s="120">
        <f>SUM(F93)</f>
        <v>945.3</v>
      </c>
      <c r="G92" s="87">
        <f t="shared" ref="G92:H92" si="22">SUM(G93)</f>
        <v>0</v>
      </c>
      <c r="H92" s="87">
        <f t="shared" si="22"/>
        <v>0</v>
      </c>
    </row>
    <row r="93" spans="1:8" s="136" customFormat="1" ht="55.95" customHeight="1" thickBot="1" x14ac:dyDescent="0.4">
      <c r="A93" s="132" t="s">
        <v>55</v>
      </c>
      <c r="B93" s="133" t="s">
        <v>108</v>
      </c>
      <c r="C93" s="133" t="s">
        <v>105</v>
      </c>
      <c r="D93" s="133" t="s">
        <v>56</v>
      </c>
      <c r="E93" s="133"/>
      <c r="F93" s="134">
        <f>SUM(F94+F98)</f>
        <v>945.3</v>
      </c>
      <c r="G93" s="135">
        <f t="shared" ref="G93:H93" si="23">SUM(G94+G98)</f>
        <v>0</v>
      </c>
      <c r="H93" s="135">
        <f t="shared" si="23"/>
        <v>0</v>
      </c>
    </row>
    <row r="94" spans="1:8" s="136" customFormat="1" ht="36" customHeight="1" thickBot="1" x14ac:dyDescent="0.4">
      <c r="A94" s="132" t="s">
        <v>170</v>
      </c>
      <c r="B94" s="133" t="s">
        <v>108</v>
      </c>
      <c r="C94" s="133" t="s">
        <v>105</v>
      </c>
      <c r="D94" s="133" t="s">
        <v>74</v>
      </c>
      <c r="E94" s="133"/>
      <c r="F94" s="134">
        <f>SUM(F95)</f>
        <v>945.3</v>
      </c>
      <c r="G94" s="135">
        <f t="shared" ref="G94:H99" si="24">SUM(G95)</f>
        <v>0</v>
      </c>
      <c r="H94" s="135">
        <f t="shared" si="24"/>
        <v>0</v>
      </c>
    </row>
    <row r="95" spans="1:8" s="136" customFormat="1" ht="18.600000000000001" thickBot="1" x14ac:dyDescent="0.4">
      <c r="A95" s="132" t="s">
        <v>75</v>
      </c>
      <c r="B95" s="133" t="s">
        <v>108</v>
      </c>
      <c r="C95" s="133" t="s">
        <v>105</v>
      </c>
      <c r="D95" s="133" t="s">
        <v>76</v>
      </c>
      <c r="E95" s="133"/>
      <c r="F95" s="134">
        <f>SUM(F96)</f>
        <v>945.3</v>
      </c>
      <c r="G95" s="135">
        <f t="shared" si="24"/>
        <v>0</v>
      </c>
      <c r="H95" s="135">
        <f t="shared" si="24"/>
        <v>0</v>
      </c>
    </row>
    <row r="96" spans="1:8" s="136" customFormat="1" ht="36.6" thickBot="1" x14ac:dyDescent="0.4">
      <c r="A96" s="132" t="s">
        <v>77</v>
      </c>
      <c r="B96" s="133" t="s">
        <v>108</v>
      </c>
      <c r="C96" s="133" t="s">
        <v>105</v>
      </c>
      <c r="D96" s="133" t="s">
        <v>76</v>
      </c>
      <c r="E96" s="133">
        <v>240</v>
      </c>
      <c r="F96" s="134">
        <v>945.3</v>
      </c>
      <c r="G96" s="135">
        <v>0</v>
      </c>
      <c r="H96" s="137">
        <v>0</v>
      </c>
    </row>
    <row r="97" spans="1:8" s="136" customFormat="1" ht="54.6" hidden="1" thickBot="1" x14ac:dyDescent="0.4">
      <c r="A97" s="20" t="s">
        <v>55</v>
      </c>
      <c r="B97" s="133" t="s">
        <v>108</v>
      </c>
      <c r="C97" s="133" t="s">
        <v>105</v>
      </c>
      <c r="D97" s="133"/>
      <c r="E97" s="133"/>
      <c r="F97" s="134"/>
      <c r="G97" s="135"/>
      <c r="H97" s="135"/>
    </row>
    <row r="98" spans="1:8" s="136" customFormat="1" ht="36.6" thickBot="1" x14ac:dyDescent="0.4">
      <c r="A98" s="140" t="s">
        <v>216</v>
      </c>
      <c r="B98" s="133" t="s">
        <v>108</v>
      </c>
      <c r="C98" s="133" t="s">
        <v>105</v>
      </c>
      <c r="D98" s="133" t="s">
        <v>205</v>
      </c>
      <c r="E98" s="133"/>
      <c r="F98" s="134">
        <f>SUM(F99)</f>
        <v>0</v>
      </c>
      <c r="G98" s="135">
        <f t="shared" si="24"/>
        <v>0</v>
      </c>
      <c r="H98" s="135">
        <f t="shared" si="24"/>
        <v>0</v>
      </c>
    </row>
    <row r="99" spans="1:8" s="136" customFormat="1" ht="18.600000000000001" thickBot="1" x14ac:dyDescent="0.4">
      <c r="A99" s="139" t="s">
        <v>217</v>
      </c>
      <c r="B99" s="133" t="s">
        <v>108</v>
      </c>
      <c r="C99" s="133" t="s">
        <v>105</v>
      </c>
      <c r="D99" s="133" t="s">
        <v>212</v>
      </c>
      <c r="E99" s="133"/>
      <c r="F99" s="134">
        <f>SUM(F100)</f>
        <v>0</v>
      </c>
      <c r="G99" s="135">
        <f t="shared" si="24"/>
        <v>0</v>
      </c>
      <c r="H99" s="135">
        <f t="shared" si="24"/>
        <v>0</v>
      </c>
    </row>
    <row r="100" spans="1:8" s="136" customFormat="1" ht="36.6" thickBot="1" x14ac:dyDescent="0.4">
      <c r="A100" s="132" t="s">
        <v>47</v>
      </c>
      <c r="B100" s="133" t="s">
        <v>108</v>
      </c>
      <c r="C100" s="133" t="s">
        <v>105</v>
      </c>
      <c r="D100" s="133" t="s">
        <v>212</v>
      </c>
      <c r="E100" s="133" t="s">
        <v>196</v>
      </c>
      <c r="F100" s="134">
        <v>0</v>
      </c>
      <c r="G100" s="135">
        <v>0</v>
      </c>
      <c r="H100" s="137">
        <v>0</v>
      </c>
    </row>
    <row r="101" spans="1:8" ht="18" thickBot="1" x14ac:dyDescent="0.35">
      <c r="A101" s="13" t="s">
        <v>16</v>
      </c>
      <c r="B101" s="14" t="s">
        <v>108</v>
      </c>
      <c r="C101" s="14" t="s">
        <v>106</v>
      </c>
      <c r="D101" s="14"/>
      <c r="E101" s="14"/>
      <c r="F101" s="120">
        <f>SUM(F103)</f>
        <v>145.44999999999999</v>
      </c>
      <c r="G101" s="15">
        <f t="shared" ref="G101" si="25">SUM(G103)</f>
        <v>0</v>
      </c>
      <c r="H101" s="15">
        <v>518.4</v>
      </c>
    </row>
    <row r="102" spans="1:8" ht="54.6" thickBot="1" x14ac:dyDescent="0.4">
      <c r="A102" s="16" t="s">
        <v>55</v>
      </c>
      <c r="B102" s="17" t="s">
        <v>108</v>
      </c>
      <c r="C102" s="17" t="s">
        <v>106</v>
      </c>
      <c r="D102" s="17" t="s">
        <v>56</v>
      </c>
      <c r="E102" s="17"/>
      <c r="F102" s="121">
        <f>SUM(F103)</f>
        <v>145.44999999999999</v>
      </c>
      <c r="G102" s="18">
        <f t="shared" ref="G102:H102" si="26">SUM(G103)</f>
        <v>0</v>
      </c>
      <c r="H102" s="18">
        <f t="shared" si="26"/>
        <v>0</v>
      </c>
    </row>
    <row r="103" spans="1:8" ht="27" customHeight="1" thickBot="1" x14ac:dyDescent="0.4">
      <c r="A103" s="16" t="s">
        <v>171</v>
      </c>
      <c r="B103" s="17" t="s">
        <v>108</v>
      </c>
      <c r="C103" s="17" t="s">
        <v>106</v>
      </c>
      <c r="D103" s="17" t="s">
        <v>78</v>
      </c>
      <c r="E103" s="17"/>
      <c r="F103" s="121">
        <f>F111+F109</f>
        <v>145.44999999999999</v>
      </c>
      <c r="G103" s="18">
        <f t="shared" ref="G103:H103" si="27">SUM(G104+G106+G108+G110)</f>
        <v>0</v>
      </c>
      <c r="H103" s="18">
        <f t="shared" si="27"/>
        <v>0</v>
      </c>
    </row>
    <row r="104" spans="1:8" ht="18.600000000000001" hidden="1" thickBot="1" x14ac:dyDescent="0.4">
      <c r="A104" s="16" t="s">
        <v>79</v>
      </c>
      <c r="B104" s="17" t="s">
        <v>108</v>
      </c>
      <c r="C104" s="17" t="s">
        <v>106</v>
      </c>
      <c r="D104" s="17" t="s">
        <v>80</v>
      </c>
      <c r="E104" s="17"/>
      <c r="F104" s="121">
        <f>SUM(F105)</f>
        <v>142.44999999999999</v>
      </c>
      <c r="G104" s="18">
        <f t="shared" ref="G104:H104" si="28">SUM(G105)</f>
        <v>0</v>
      </c>
      <c r="H104" s="18">
        <f t="shared" si="28"/>
        <v>0</v>
      </c>
    </row>
    <row r="105" spans="1:8" ht="21.75" hidden="1" customHeight="1" thickBot="1" x14ac:dyDescent="0.4">
      <c r="A105" s="16" t="s">
        <v>47</v>
      </c>
      <c r="B105" s="17" t="s">
        <v>108</v>
      </c>
      <c r="C105" s="17" t="s">
        <v>106</v>
      </c>
      <c r="D105" s="17" t="s">
        <v>81</v>
      </c>
      <c r="E105" s="17">
        <v>240</v>
      </c>
      <c r="F105" s="121">
        <v>142.44999999999999</v>
      </c>
      <c r="G105" s="18">
        <v>0</v>
      </c>
      <c r="H105" s="30">
        <v>0</v>
      </c>
    </row>
    <row r="106" spans="1:8" ht="18.600000000000001" hidden="1" thickBot="1" x14ac:dyDescent="0.4">
      <c r="A106" s="16" t="s">
        <v>82</v>
      </c>
      <c r="B106" s="17" t="s">
        <v>108</v>
      </c>
      <c r="C106" s="17" t="s">
        <v>106</v>
      </c>
      <c r="D106" s="17" t="s">
        <v>83</v>
      </c>
      <c r="E106" s="17"/>
      <c r="F106" s="121">
        <f t="shared" ref="F106:H106" si="29">SUM(F107)</f>
        <v>0</v>
      </c>
      <c r="G106" s="18">
        <f t="shared" si="29"/>
        <v>0</v>
      </c>
      <c r="H106" s="18">
        <f t="shared" si="29"/>
        <v>0</v>
      </c>
    </row>
    <row r="107" spans="1:8" ht="23.25" hidden="1" customHeight="1" thickBot="1" x14ac:dyDescent="0.4">
      <c r="A107" s="16" t="s">
        <v>47</v>
      </c>
      <c r="B107" s="17" t="s">
        <v>108</v>
      </c>
      <c r="C107" s="17" t="s">
        <v>106</v>
      </c>
      <c r="D107" s="17" t="s">
        <v>84</v>
      </c>
      <c r="E107" s="17">
        <v>240</v>
      </c>
      <c r="F107" s="121">
        <v>0</v>
      </c>
      <c r="G107" s="18">
        <v>0</v>
      </c>
      <c r="H107" s="30">
        <v>0</v>
      </c>
    </row>
    <row r="108" spans="1:8" ht="18.600000000000001" thickBot="1" x14ac:dyDescent="0.4">
      <c r="A108" s="16" t="s">
        <v>85</v>
      </c>
      <c r="B108" s="17" t="s">
        <v>108</v>
      </c>
      <c r="C108" s="17" t="s">
        <v>106</v>
      </c>
      <c r="D108" s="17" t="s">
        <v>86</v>
      </c>
      <c r="E108" s="17"/>
      <c r="F108" s="121">
        <f t="shared" ref="F108:H108" si="30">SUM(F109)</f>
        <v>3</v>
      </c>
      <c r="G108" s="18">
        <f t="shared" si="30"/>
        <v>0</v>
      </c>
      <c r="H108" s="18">
        <f t="shared" si="30"/>
        <v>0</v>
      </c>
    </row>
    <row r="109" spans="1:8" ht="24.75" customHeight="1" thickBot="1" x14ac:dyDescent="0.4">
      <c r="A109" s="16" t="s">
        <v>47</v>
      </c>
      <c r="B109" s="17" t="s">
        <v>108</v>
      </c>
      <c r="C109" s="17" t="s">
        <v>106</v>
      </c>
      <c r="D109" s="17" t="s">
        <v>87</v>
      </c>
      <c r="E109" s="17">
        <v>240</v>
      </c>
      <c r="F109" s="121">
        <v>3</v>
      </c>
      <c r="G109" s="18">
        <v>0</v>
      </c>
      <c r="H109" s="30">
        <v>0</v>
      </c>
    </row>
    <row r="110" spans="1:8" ht="18.600000000000001" thickBot="1" x14ac:dyDescent="0.4">
      <c r="A110" s="16" t="s">
        <v>88</v>
      </c>
      <c r="B110" s="17" t="s">
        <v>108</v>
      </c>
      <c r="C110" s="17" t="s">
        <v>106</v>
      </c>
      <c r="D110" s="17" t="s">
        <v>89</v>
      </c>
      <c r="E110" s="17"/>
      <c r="F110" s="121">
        <f>SUM(F111)</f>
        <v>142.44999999999999</v>
      </c>
      <c r="G110" s="18">
        <f t="shared" ref="G110:H110" si="31">SUM(G111)</f>
        <v>0</v>
      </c>
      <c r="H110" s="18">
        <f t="shared" si="31"/>
        <v>0</v>
      </c>
    </row>
    <row r="111" spans="1:8" ht="34.5" customHeight="1" thickBot="1" x14ac:dyDescent="0.4">
      <c r="A111" s="16" t="s">
        <v>47</v>
      </c>
      <c r="B111" s="17" t="s">
        <v>108</v>
      </c>
      <c r="C111" s="17" t="s">
        <v>106</v>
      </c>
      <c r="D111" s="17" t="s">
        <v>90</v>
      </c>
      <c r="E111" s="17">
        <v>240</v>
      </c>
      <c r="F111" s="121">
        <v>142.44999999999999</v>
      </c>
      <c r="G111" s="18">
        <v>0</v>
      </c>
      <c r="H111" s="30">
        <v>0</v>
      </c>
    </row>
    <row r="112" spans="1:8" s="136" customFormat="1" ht="18.600000000000001" thickBot="1" x14ac:dyDescent="0.4">
      <c r="A112" s="139" t="s">
        <v>217</v>
      </c>
      <c r="B112" s="133" t="s">
        <v>108</v>
      </c>
      <c r="C112" s="133" t="s">
        <v>106</v>
      </c>
      <c r="D112" s="133" t="s">
        <v>212</v>
      </c>
      <c r="E112" s="133"/>
      <c r="F112" s="134">
        <f>SUM(F113)</f>
        <v>0</v>
      </c>
      <c r="G112" s="135">
        <f t="shared" ref="G112:H112" si="32">SUM(G113)</f>
        <v>0</v>
      </c>
      <c r="H112" s="135">
        <f t="shared" si="32"/>
        <v>518.4</v>
      </c>
    </row>
    <row r="113" spans="1:8" s="136" customFormat="1" ht="36.6" thickBot="1" x14ac:dyDescent="0.4">
      <c r="A113" s="132" t="s">
        <v>47</v>
      </c>
      <c r="B113" s="133" t="s">
        <v>108</v>
      </c>
      <c r="C113" s="133" t="s">
        <v>106</v>
      </c>
      <c r="D113" s="133" t="s">
        <v>212</v>
      </c>
      <c r="E113" s="133" t="s">
        <v>196</v>
      </c>
      <c r="F113" s="134">
        <v>0</v>
      </c>
      <c r="G113" s="135">
        <v>0</v>
      </c>
      <c r="H113" s="137">
        <v>518.4</v>
      </c>
    </row>
    <row r="114" spans="1:8" ht="18" thickBot="1" x14ac:dyDescent="0.35">
      <c r="A114" s="13" t="s">
        <v>91</v>
      </c>
      <c r="B114" s="14" t="s">
        <v>109</v>
      </c>
      <c r="C114" s="14"/>
      <c r="D114" s="14"/>
      <c r="E114" s="14"/>
      <c r="F114" s="120">
        <f>SUM(F115)</f>
        <v>650.5</v>
      </c>
      <c r="G114" s="15">
        <f t="shared" ref="G114:H115" si="33">SUM(G115)</f>
        <v>651.29999999999995</v>
      </c>
      <c r="H114" s="15">
        <f t="shared" si="33"/>
        <v>549.09999999999991</v>
      </c>
    </row>
    <row r="115" spans="1:8" ht="18" thickBot="1" x14ac:dyDescent="0.35">
      <c r="A115" s="13" t="s">
        <v>92</v>
      </c>
      <c r="B115" s="14" t="s">
        <v>109</v>
      </c>
      <c r="C115" s="14" t="s">
        <v>104</v>
      </c>
      <c r="D115" s="14"/>
      <c r="E115" s="14"/>
      <c r="F115" s="120">
        <f>SUM(F116)</f>
        <v>650.5</v>
      </c>
      <c r="G115" s="15">
        <f t="shared" si="33"/>
        <v>651.29999999999995</v>
      </c>
      <c r="H115" s="15">
        <f t="shared" si="33"/>
        <v>549.09999999999991</v>
      </c>
    </row>
    <row r="116" spans="1:8" ht="30.75" customHeight="1" thickBot="1" x14ac:dyDescent="0.4">
      <c r="A116" s="16" t="s">
        <v>55</v>
      </c>
      <c r="B116" s="17" t="s">
        <v>109</v>
      </c>
      <c r="C116" s="17" t="s">
        <v>104</v>
      </c>
      <c r="D116" s="17" t="s">
        <v>56</v>
      </c>
      <c r="E116" s="17"/>
      <c r="F116" s="121">
        <f>SUM(F117+F121)</f>
        <v>650.5</v>
      </c>
      <c r="G116" s="18">
        <f t="shared" ref="G116:H116" si="34">SUM(G117+G121)</f>
        <v>651.29999999999995</v>
      </c>
      <c r="H116" s="18">
        <f t="shared" si="34"/>
        <v>549.09999999999991</v>
      </c>
    </row>
    <row r="117" spans="1:8" ht="24" customHeight="1" thickBot="1" x14ac:dyDescent="0.4">
      <c r="A117" s="16" t="s">
        <v>172</v>
      </c>
      <c r="B117" s="17" t="s">
        <v>109</v>
      </c>
      <c r="C117" s="17" t="s">
        <v>104</v>
      </c>
      <c r="D117" s="17" t="s">
        <v>93</v>
      </c>
      <c r="E117" s="17"/>
      <c r="F117" s="121">
        <f>SUM(F118)</f>
        <v>542.20000000000005</v>
      </c>
      <c r="G117" s="18">
        <f t="shared" ref="G117:H117" si="35">SUM(G118)</f>
        <v>543</v>
      </c>
      <c r="H117" s="18">
        <f t="shared" si="35"/>
        <v>440.79999999999995</v>
      </c>
    </row>
    <row r="118" spans="1:8" ht="18.600000000000001" thickBot="1" x14ac:dyDescent="0.4">
      <c r="A118" s="16" t="s">
        <v>94</v>
      </c>
      <c r="B118" s="17" t="s">
        <v>109</v>
      </c>
      <c r="C118" s="17" t="s">
        <v>104</v>
      </c>
      <c r="D118" s="17" t="s">
        <v>95</v>
      </c>
      <c r="E118" s="17"/>
      <c r="F118" s="121">
        <f>SUM(F119:F120)</f>
        <v>542.20000000000005</v>
      </c>
      <c r="G118" s="18">
        <f t="shared" ref="G118:H118" si="36">SUM(G119:G120)</f>
        <v>543</v>
      </c>
      <c r="H118" s="18">
        <f t="shared" si="36"/>
        <v>440.79999999999995</v>
      </c>
    </row>
    <row r="119" spans="1:8" ht="21.75" customHeight="1" thickBot="1" x14ac:dyDescent="0.4">
      <c r="A119" s="16" t="s">
        <v>47</v>
      </c>
      <c r="B119" s="17" t="s">
        <v>109</v>
      </c>
      <c r="C119" s="17" t="s">
        <v>104</v>
      </c>
      <c r="D119" s="17" t="s">
        <v>95</v>
      </c>
      <c r="E119" s="17">
        <v>240</v>
      </c>
      <c r="F119" s="121">
        <v>430.8</v>
      </c>
      <c r="G119" s="18">
        <v>431.6</v>
      </c>
      <c r="H119" s="30">
        <v>329.4</v>
      </c>
    </row>
    <row r="120" spans="1:8" ht="18.600000000000001" thickBot="1" x14ac:dyDescent="0.4">
      <c r="A120" s="16" t="s">
        <v>54</v>
      </c>
      <c r="B120" s="17" t="s">
        <v>109</v>
      </c>
      <c r="C120" s="17" t="s">
        <v>104</v>
      </c>
      <c r="D120" s="17" t="s">
        <v>95</v>
      </c>
      <c r="E120" s="17">
        <v>540</v>
      </c>
      <c r="F120" s="121">
        <v>111.4</v>
      </c>
      <c r="G120" s="18">
        <v>111.4</v>
      </c>
      <c r="H120" s="30">
        <v>111.4</v>
      </c>
    </row>
    <row r="121" spans="1:8" ht="21.75" customHeight="1" thickBot="1" x14ac:dyDescent="0.4">
      <c r="A121" s="80" t="s">
        <v>173</v>
      </c>
      <c r="B121" s="17" t="s">
        <v>109</v>
      </c>
      <c r="C121" s="17" t="s">
        <v>104</v>
      </c>
      <c r="D121" s="17" t="s">
        <v>97</v>
      </c>
      <c r="E121" s="17"/>
      <c r="F121" s="121">
        <f>SUM(F122)</f>
        <v>108.3</v>
      </c>
      <c r="G121" s="18">
        <f t="shared" ref="G121:H122" si="37">SUM(G122)</f>
        <v>108.3</v>
      </c>
      <c r="H121" s="18">
        <f t="shared" si="37"/>
        <v>108.3</v>
      </c>
    </row>
    <row r="122" spans="1:8" ht="18.600000000000001" thickBot="1" x14ac:dyDescent="0.4">
      <c r="A122" s="16" t="s">
        <v>96</v>
      </c>
      <c r="B122" s="17" t="s">
        <v>109</v>
      </c>
      <c r="C122" s="17" t="s">
        <v>104</v>
      </c>
      <c r="D122" s="17" t="s">
        <v>97</v>
      </c>
      <c r="E122" s="17"/>
      <c r="F122" s="121">
        <f>SUM(F123)</f>
        <v>108.3</v>
      </c>
      <c r="G122" s="18">
        <f t="shared" si="37"/>
        <v>108.3</v>
      </c>
      <c r="H122" s="18">
        <f t="shared" si="37"/>
        <v>108.3</v>
      </c>
    </row>
    <row r="123" spans="1:8" ht="18.600000000000001" thickBot="1" x14ac:dyDescent="0.4">
      <c r="A123" s="16" t="s">
        <v>54</v>
      </c>
      <c r="B123" s="17" t="s">
        <v>109</v>
      </c>
      <c r="C123" s="17" t="s">
        <v>104</v>
      </c>
      <c r="D123" s="17" t="s">
        <v>97</v>
      </c>
      <c r="E123" s="17">
        <v>540</v>
      </c>
      <c r="F123" s="121">
        <v>108.3</v>
      </c>
      <c r="G123" s="18">
        <v>108.3</v>
      </c>
      <c r="H123" s="30">
        <v>108.3</v>
      </c>
    </row>
    <row r="124" spans="1:8" ht="18" thickBot="1" x14ac:dyDescent="0.35">
      <c r="A124" s="13" t="s">
        <v>19</v>
      </c>
      <c r="B124" s="14">
        <v>11</v>
      </c>
      <c r="C124" s="14"/>
      <c r="D124" s="14"/>
      <c r="E124" s="14"/>
      <c r="F124" s="120">
        <f>SUM(F125)</f>
        <v>10</v>
      </c>
      <c r="G124" s="15">
        <f t="shared" ref="G124:H128" si="38">SUM(G125)</f>
        <v>4.8</v>
      </c>
      <c r="H124" s="15">
        <f t="shared" si="38"/>
        <v>5</v>
      </c>
    </row>
    <row r="125" spans="1:8" ht="18" thickBot="1" x14ac:dyDescent="0.35">
      <c r="A125" s="13" t="s">
        <v>20</v>
      </c>
      <c r="B125" s="14">
        <v>11</v>
      </c>
      <c r="C125" s="14" t="s">
        <v>105</v>
      </c>
      <c r="D125" s="14"/>
      <c r="E125" s="14"/>
      <c r="F125" s="120">
        <f>SUM(F126)</f>
        <v>10</v>
      </c>
      <c r="G125" s="15">
        <f t="shared" si="38"/>
        <v>4.8</v>
      </c>
      <c r="H125" s="15">
        <f t="shared" si="38"/>
        <v>5</v>
      </c>
    </row>
    <row r="126" spans="1:8" ht="40.5" customHeight="1" thickBot="1" x14ac:dyDescent="0.4">
      <c r="A126" s="16" t="s">
        <v>55</v>
      </c>
      <c r="B126" s="17">
        <v>11</v>
      </c>
      <c r="C126" s="17" t="s">
        <v>105</v>
      </c>
      <c r="D126" s="17" t="s">
        <v>56</v>
      </c>
      <c r="E126" s="17"/>
      <c r="F126" s="121">
        <f>SUM(F127)</f>
        <v>10</v>
      </c>
      <c r="G126" s="18">
        <f t="shared" si="38"/>
        <v>4.8</v>
      </c>
      <c r="H126" s="18">
        <f t="shared" si="38"/>
        <v>5</v>
      </c>
    </row>
    <row r="127" spans="1:8" ht="20.25" customHeight="1" thickBot="1" x14ac:dyDescent="0.4">
      <c r="A127" s="16" t="s">
        <v>125</v>
      </c>
      <c r="B127" s="17">
        <v>11</v>
      </c>
      <c r="C127" s="17" t="s">
        <v>105</v>
      </c>
      <c r="D127" s="17" t="s">
        <v>98</v>
      </c>
      <c r="E127" s="17"/>
      <c r="F127" s="121">
        <f>SUM(F128)</f>
        <v>10</v>
      </c>
      <c r="G127" s="18">
        <f t="shared" si="38"/>
        <v>4.8</v>
      </c>
      <c r="H127" s="18">
        <f t="shared" si="38"/>
        <v>5</v>
      </c>
    </row>
    <row r="128" spans="1:8" ht="33" customHeight="1" thickBot="1" x14ac:dyDescent="0.4">
      <c r="A128" s="16" t="s">
        <v>99</v>
      </c>
      <c r="B128" s="17">
        <v>11</v>
      </c>
      <c r="C128" s="17" t="s">
        <v>105</v>
      </c>
      <c r="D128" s="17" t="s">
        <v>100</v>
      </c>
      <c r="E128" s="17"/>
      <c r="F128" s="121">
        <f>SUM(F129)</f>
        <v>10</v>
      </c>
      <c r="G128" s="18">
        <f t="shared" si="38"/>
        <v>4.8</v>
      </c>
      <c r="H128" s="18">
        <f t="shared" si="38"/>
        <v>5</v>
      </c>
    </row>
    <row r="129" spans="1:8" ht="21.75" customHeight="1" thickBot="1" x14ac:dyDescent="0.4">
      <c r="A129" s="16" t="s">
        <v>47</v>
      </c>
      <c r="B129" s="17">
        <v>11</v>
      </c>
      <c r="C129" s="17" t="s">
        <v>105</v>
      </c>
      <c r="D129" s="17" t="s">
        <v>100</v>
      </c>
      <c r="E129" s="17">
        <v>240</v>
      </c>
      <c r="F129" s="121">
        <v>10</v>
      </c>
      <c r="G129" s="18">
        <v>4.8</v>
      </c>
      <c r="H129" s="30">
        <v>5</v>
      </c>
    </row>
    <row r="130" spans="1:8" ht="18" thickBot="1" x14ac:dyDescent="0.35">
      <c r="A130" s="13" t="s">
        <v>101</v>
      </c>
      <c r="B130" s="14">
        <v>99</v>
      </c>
      <c r="C130" s="14"/>
      <c r="D130" s="14"/>
      <c r="E130" s="14"/>
      <c r="F130" s="120">
        <f>SUM(F131)</f>
        <v>0</v>
      </c>
      <c r="G130" s="15">
        <f t="shared" ref="G130:H132" si="39">SUM(G131)</f>
        <v>95.6</v>
      </c>
      <c r="H130" s="15">
        <f t="shared" si="39"/>
        <v>195.8</v>
      </c>
    </row>
    <row r="131" spans="1:8" ht="18.600000000000001" thickBot="1" x14ac:dyDescent="0.4">
      <c r="A131" s="16" t="s">
        <v>101</v>
      </c>
      <c r="B131" s="17">
        <v>99</v>
      </c>
      <c r="C131" s="17">
        <v>99</v>
      </c>
      <c r="D131" s="17"/>
      <c r="E131" s="17"/>
      <c r="F131" s="121">
        <f>SUM(F132)</f>
        <v>0</v>
      </c>
      <c r="G131" s="18">
        <f t="shared" si="39"/>
        <v>95.6</v>
      </c>
      <c r="H131" s="18">
        <f t="shared" si="39"/>
        <v>195.8</v>
      </c>
    </row>
    <row r="132" spans="1:8" ht="18.600000000000001" thickBot="1" x14ac:dyDescent="0.4">
      <c r="A132" s="16" t="s">
        <v>101</v>
      </c>
      <c r="B132" s="17">
        <v>99</v>
      </c>
      <c r="C132" s="17">
        <v>99</v>
      </c>
      <c r="D132" s="17" t="s">
        <v>102</v>
      </c>
      <c r="E132" s="17"/>
      <c r="F132" s="121">
        <f>SUM(F133)</f>
        <v>0</v>
      </c>
      <c r="G132" s="18">
        <f t="shared" si="39"/>
        <v>95.6</v>
      </c>
      <c r="H132" s="18">
        <f t="shared" si="39"/>
        <v>195.8</v>
      </c>
    </row>
    <row r="133" spans="1:8" ht="18.600000000000001" thickBot="1" x14ac:dyDescent="0.4">
      <c r="A133" s="16" t="s">
        <v>101</v>
      </c>
      <c r="B133" s="17">
        <v>99</v>
      </c>
      <c r="C133" s="17">
        <v>99</v>
      </c>
      <c r="D133" s="17" t="s">
        <v>102</v>
      </c>
      <c r="E133" s="17">
        <v>999</v>
      </c>
      <c r="F133" s="121">
        <v>0</v>
      </c>
      <c r="G133" s="18">
        <v>95.6</v>
      </c>
      <c r="H133" s="30">
        <v>195.8</v>
      </c>
    </row>
    <row r="134" spans="1:8" ht="18" thickBot="1" x14ac:dyDescent="0.35">
      <c r="A134" s="13" t="s">
        <v>103</v>
      </c>
      <c r="B134" s="14"/>
      <c r="C134" s="14"/>
      <c r="D134" s="14"/>
      <c r="E134" s="14"/>
      <c r="F134" s="87">
        <f>SUM(F17+F51+F58+F71+F86+F114+F124+F130)</f>
        <v>8681.4500000000007</v>
      </c>
      <c r="G134" s="15">
        <f>SUM(G17+G51+G58+G71+G86+G114+G124+G130)</f>
        <v>3913.0000000000005</v>
      </c>
      <c r="H134" s="15">
        <f>SUM(H17+H51+H58+H71+H86+H114+H124+H130)</f>
        <v>4392.4000000000005</v>
      </c>
    </row>
  </sheetData>
  <mergeCells count="5">
    <mergeCell ref="A10:H10"/>
    <mergeCell ref="A11:H11"/>
    <mergeCell ref="A12:H12"/>
    <mergeCell ref="A13:H13"/>
    <mergeCell ref="A14:H14"/>
  </mergeCells>
  <pageMargins left="0.51181102362204722" right="0.51181102362204722" top="1.3385826771653544" bottom="0.55118110236220474" header="0.31496062992125984" footer="0.31496062992125984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4"/>
  <sheetViews>
    <sheetView tabSelected="1" topLeftCell="A99" workbookViewId="0">
      <selection activeCell="F114" sqref="F114"/>
    </sheetView>
  </sheetViews>
  <sheetFormatPr defaultRowHeight="14.4" x14ac:dyDescent="0.3"/>
  <cols>
    <col min="1" max="1" width="64.44140625" customWidth="1"/>
    <col min="2" max="2" width="19.88671875" style="47" customWidth="1"/>
    <col min="3" max="4" width="11.5546875" customWidth="1"/>
    <col min="5" max="5" width="12.33203125" customWidth="1"/>
    <col min="6" max="6" width="14.6640625" customWidth="1"/>
    <col min="7" max="7" width="14.5546875" customWidth="1"/>
    <col min="8" max="8" width="13.5546875" customWidth="1"/>
  </cols>
  <sheetData>
    <row r="1" spans="1:8" x14ac:dyDescent="0.3">
      <c r="H1" s="39" t="s">
        <v>118</v>
      </c>
    </row>
    <row r="2" spans="1:8" x14ac:dyDescent="0.3">
      <c r="H2" s="39" t="s">
        <v>26</v>
      </c>
    </row>
    <row r="3" spans="1:8" x14ac:dyDescent="0.3">
      <c r="H3" s="39" t="s">
        <v>27</v>
      </c>
    </row>
    <row r="4" spans="1:8" x14ac:dyDescent="0.3">
      <c r="H4" s="39" t="s">
        <v>28</v>
      </c>
    </row>
    <row r="5" spans="1:8" x14ac:dyDescent="0.3">
      <c r="H5" s="39" t="s">
        <v>29</v>
      </c>
    </row>
    <row r="6" spans="1:8" x14ac:dyDescent="0.3">
      <c r="H6" s="39" t="s">
        <v>30</v>
      </c>
    </row>
    <row r="7" spans="1:8" x14ac:dyDescent="0.3">
      <c r="H7" s="39" t="s">
        <v>206</v>
      </c>
    </row>
    <row r="8" spans="1:8" x14ac:dyDescent="0.3">
      <c r="H8" s="39" t="s">
        <v>207</v>
      </c>
    </row>
    <row r="9" spans="1:8" x14ac:dyDescent="0.3">
      <c r="H9" s="39" t="s">
        <v>226</v>
      </c>
    </row>
    <row r="10" spans="1:8" s="48" customFormat="1" ht="17.399999999999999" x14ac:dyDescent="0.3">
      <c r="A10" s="145" t="s">
        <v>119</v>
      </c>
      <c r="B10" s="145"/>
      <c r="C10" s="145"/>
      <c r="D10" s="145"/>
      <c r="E10" s="145"/>
      <c r="F10" s="145"/>
      <c r="G10" s="145"/>
      <c r="H10" s="145"/>
    </row>
    <row r="11" spans="1:8" s="48" customFormat="1" ht="17.399999999999999" x14ac:dyDescent="0.3">
      <c r="A11" s="145" t="s">
        <v>120</v>
      </c>
      <c r="B11" s="145"/>
      <c r="C11" s="145"/>
      <c r="D11" s="145"/>
      <c r="E11" s="145"/>
      <c r="F11" s="145"/>
      <c r="G11" s="145"/>
      <c r="H11" s="145"/>
    </row>
    <row r="12" spans="1:8" s="48" customFormat="1" ht="17.399999999999999" x14ac:dyDescent="0.3">
      <c r="A12" s="145" t="s">
        <v>199</v>
      </c>
      <c r="B12" s="145"/>
      <c r="C12" s="145"/>
      <c r="D12" s="145"/>
      <c r="E12" s="145"/>
      <c r="F12" s="145"/>
      <c r="G12" s="145"/>
      <c r="H12" s="145"/>
    </row>
    <row r="13" spans="1:8" s="48" customFormat="1" ht="17.399999999999999" x14ac:dyDescent="0.3">
      <c r="A13" s="145" t="s">
        <v>208</v>
      </c>
      <c r="B13" s="145"/>
      <c r="C13" s="145"/>
      <c r="D13" s="145"/>
      <c r="E13" s="145"/>
      <c r="F13" s="145"/>
      <c r="G13" s="145"/>
      <c r="H13" s="145"/>
    </row>
    <row r="14" spans="1:8" ht="18.600000000000001" thickBot="1" x14ac:dyDescent="0.4">
      <c r="A14" s="146" t="s">
        <v>22</v>
      </c>
      <c r="B14" s="146"/>
      <c r="C14" s="146"/>
      <c r="D14" s="146"/>
      <c r="E14" s="146"/>
      <c r="F14" s="146"/>
      <c r="G14" s="146"/>
      <c r="H14" s="146"/>
    </row>
    <row r="15" spans="1:8" ht="18.600000000000001" thickBot="1" x14ac:dyDescent="0.35">
      <c r="A15" s="7" t="s">
        <v>31</v>
      </c>
      <c r="B15" s="8" t="s">
        <v>35</v>
      </c>
      <c r="C15" s="8" t="s">
        <v>33</v>
      </c>
      <c r="D15" s="8" t="s">
        <v>34</v>
      </c>
      <c r="E15" s="8" t="s">
        <v>36</v>
      </c>
      <c r="F15" s="8">
        <v>2021</v>
      </c>
      <c r="G15" s="8">
        <v>2022</v>
      </c>
      <c r="H15" s="8">
        <v>2023</v>
      </c>
    </row>
    <row r="16" spans="1:8" ht="54.75" customHeight="1" thickBot="1" x14ac:dyDescent="0.35">
      <c r="A16" s="54" t="s">
        <v>55</v>
      </c>
      <c r="B16" s="55" t="s">
        <v>56</v>
      </c>
      <c r="C16" s="55"/>
      <c r="D16" s="55"/>
      <c r="E16" s="55"/>
      <c r="F16" s="126">
        <f>SUM(F17+F34+F42+F45+F49+F54+F57+F62+F18)</f>
        <v>6209</v>
      </c>
      <c r="G16" s="50">
        <f>SUM(G17+G34+G42+G45+G49+G54+G62)</f>
        <v>1656.6</v>
      </c>
      <c r="H16" s="50">
        <f>SUM(H17+H34+H42+H45+H49+H54+H62)</f>
        <v>2096.3000000000002</v>
      </c>
    </row>
    <row r="17" spans="1:8" ht="34.5" hidden="1" customHeight="1" thickBot="1" x14ac:dyDescent="0.35">
      <c r="A17" s="54"/>
      <c r="B17" s="55"/>
      <c r="C17" s="55"/>
      <c r="D17" s="55"/>
      <c r="E17" s="55"/>
      <c r="F17" s="126">
        <f>SUM(F18+F23+F26+F29)</f>
        <v>145.44999999999999</v>
      </c>
      <c r="G17" s="50">
        <f t="shared" ref="G17:H17" si="0">SUM(G18+G23+G26+G29)</f>
        <v>0</v>
      </c>
      <c r="H17" s="50">
        <f t="shared" si="0"/>
        <v>518.4</v>
      </c>
    </row>
    <row r="18" spans="1:8" ht="37.5" customHeight="1" thickBot="1" x14ac:dyDescent="0.35">
      <c r="A18" s="56" t="s">
        <v>171</v>
      </c>
      <c r="B18" s="57" t="s">
        <v>78</v>
      </c>
      <c r="C18" s="57" t="s">
        <v>108</v>
      </c>
      <c r="D18" s="57" t="s">
        <v>106</v>
      </c>
      <c r="E18" s="57"/>
      <c r="F18" s="127">
        <f>SUM(F21+F20)</f>
        <v>145.44999999999999</v>
      </c>
      <c r="G18" s="51">
        <f>SUM(G21)</f>
        <v>0</v>
      </c>
      <c r="H18" s="51">
        <v>518.4</v>
      </c>
    </row>
    <row r="19" spans="1:8" ht="37.5" customHeight="1" thickBot="1" x14ac:dyDescent="0.4">
      <c r="A19" s="16" t="s">
        <v>85</v>
      </c>
      <c r="B19" s="57" t="s">
        <v>86</v>
      </c>
      <c r="C19" s="57" t="s">
        <v>108</v>
      </c>
      <c r="D19" s="57" t="s">
        <v>106</v>
      </c>
      <c r="E19" s="57"/>
      <c r="F19" s="127">
        <v>3</v>
      </c>
      <c r="G19" s="51">
        <v>0</v>
      </c>
      <c r="H19" s="51">
        <v>0</v>
      </c>
    </row>
    <row r="20" spans="1:8" ht="37.5" customHeight="1" thickBot="1" x14ac:dyDescent="0.4">
      <c r="A20" s="16" t="s">
        <v>47</v>
      </c>
      <c r="B20" s="57" t="s">
        <v>86</v>
      </c>
      <c r="C20" s="57" t="s">
        <v>108</v>
      </c>
      <c r="D20" s="57" t="s">
        <v>106</v>
      </c>
      <c r="E20" s="57" t="s">
        <v>196</v>
      </c>
      <c r="F20" s="127">
        <v>3</v>
      </c>
      <c r="G20" s="51">
        <v>0</v>
      </c>
      <c r="H20" s="51">
        <v>0</v>
      </c>
    </row>
    <row r="21" spans="1:8" ht="18.600000000000001" thickBot="1" x14ac:dyDescent="0.4">
      <c r="A21" s="16" t="s">
        <v>88</v>
      </c>
      <c r="B21" s="57" t="s">
        <v>89</v>
      </c>
      <c r="C21" s="57" t="s">
        <v>108</v>
      </c>
      <c r="D21" s="57" t="s">
        <v>106</v>
      </c>
      <c r="E21" s="57"/>
      <c r="F21" s="127">
        <f>SUM(F22)</f>
        <v>142.44999999999999</v>
      </c>
      <c r="G21" s="51">
        <f t="shared" ref="G21:H21" si="1">SUM(G22)</f>
        <v>0</v>
      </c>
      <c r="H21" s="51">
        <f t="shared" si="1"/>
        <v>0</v>
      </c>
    </row>
    <row r="22" spans="1:8" ht="38.25" customHeight="1" thickBot="1" x14ac:dyDescent="0.35">
      <c r="A22" s="56" t="s">
        <v>47</v>
      </c>
      <c r="B22" s="57" t="s">
        <v>89</v>
      </c>
      <c r="C22" s="57" t="s">
        <v>108</v>
      </c>
      <c r="D22" s="57" t="s">
        <v>106</v>
      </c>
      <c r="E22" s="57">
        <v>240</v>
      </c>
      <c r="F22" s="127">
        <v>142.44999999999999</v>
      </c>
      <c r="G22" s="51">
        <v>0</v>
      </c>
      <c r="H22" s="51">
        <v>0</v>
      </c>
    </row>
    <row r="23" spans="1:8" s="119" customFormat="1" ht="36.6" hidden="1" thickBot="1" x14ac:dyDescent="0.35">
      <c r="A23" s="116" t="s">
        <v>121</v>
      </c>
      <c r="B23" s="117" t="s">
        <v>78</v>
      </c>
      <c r="C23" s="117" t="s">
        <v>108</v>
      </c>
      <c r="D23" s="117" t="s">
        <v>106</v>
      </c>
      <c r="E23" s="118"/>
      <c r="F23" s="128">
        <f>SUM(F24)</f>
        <v>0</v>
      </c>
      <c r="G23" s="109">
        <f t="shared" ref="F23:H24" si="2">SUM(G24)</f>
        <v>0</v>
      </c>
      <c r="H23" s="109">
        <f t="shared" si="2"/>
        <v>0</v>
      </c>
    </row>
    <row r="24" spans="1:8" s="119" customFormat="1" ht="18.600000000000001" hidden="1" thickBot="1" x14ac:dyDescent="0.35">
      <c r="A24" s="116" t="s">
        <v>82</v>
      </c>
      <c r="B24" s="117" t="s">
        <v>83</v>
      </c>
      <c r="C24" s="117" t="s">
        <v>108</v>
      </c>
      <c r="D24" s="117" t="s">
        <v>106</v>
      </c>
      <c r="E24" s="118"/>
      <c r="F24" s="128">
        <f t="shared" si="2"/>
        <v>0</v>
      </c>
      <c r="G24" s="109">
        <f t="shared" si="2"/>
        <v>0</v>
      </c>
      <c r="H24" s="109">
        <f t="shared" si="2"/>
        <v>0</v>
      </c>
    </row>
    <row r="25" spans="1:8" s="119" customFormat="1" ht="36.6" hidden="1" thickBot="1" x14ac:dyDescent="0.35">
      <c r="A25" s="116" t="s">
        <v>47</v>
      </c>
      <c r="B25" s="117" t="s">
        <v>83</v>
      </c>
      <c r="C25" s="117" t="s">
        <v>108</v>
      </c>
      <c r="D25" s="117" t="s">
        <v>106</v>
      </c>
      <c r="E25" s="117">
        <v>240</v>
      </c>
      <c r="F25" s="128">
        <v>0</v>
      </c>
      <c r="G25" s="109">
        <v>0</v>
      </c>
      <c r="H25" s="109">
        <v>0</v>
      </c>
    </row>
    <row r="26" spans="1:8" s="119" customFormat="1" ht="36.6" hidden="1" thickBot="1" x14ac:dyDescent="0.35">
      <c r="A26" s="116" t="s">
        <v>122</v>
      </c>
      <c r="B26" s="117" t="s">
        <v>78</v>
      </c>
      <c r="C26" s="117" t="s">
        <v>108</v>
      </c>
      <c r="D26" s="117" t="s">
        <v>106</v>
      </c>
      <c r="E26" s="117"/>
      <c r="F26" s="128">
        <f t="shared" ref="F26" si="3">SUM(F27)</f>
        <v>0</v>
      </c>
      <c r="G26" s="109">
        <f t="shared" ref="F26:G27" si="4">SUM(G27)</f>
        <v>0</v>
      </c>
      <c r="H26" s="109">
        <f t="shared" ref="H26:H27" si="5">SUM(H27)</f>
        <v>0</v>
      </c>
    </row>
    <row r="27" spans="1:8" ht="18.600000000000001" hidden="1" thickBot="1" x14ac:dyDescent="0.35">
      <c r="A27" s="56" t="s">
        <v>85</v>
      </c>
      <c r="B27" s="57" t="s">
        <v>86</v>
      </c>
      <c r="C27" s="57" t="s">
        <v>108</v>
      </c>
      <c r="D27" s="57" t="s">
        <v>106</v>
      </c>
      <c r="E27" s="57"/>
      <c r="F27" s="127">
        <f t="shared" si="4"/>
        <v>0</v>
      </c>
      <c r="G27" s="51">
        <f t="shared" si="4"/>
        <v>0</v>
      </c>
      <c r="H27" s="51">
        <f t="shared" si="5"/>
        <v>0</v>
      </c>
    </row>
    <row r="28" spans="1:8" ht="42.75" hidden="1" customHeight="1" thickBot="1" x14ac:dyDescent="0.35">
      <c r="A28" s="56" t="s">
        <v>47</v>
      </c>
      <c r="B28" s="57" t="s">
        <v>86</v>
      </c>
      <c r="C28" s="57" t="s">
        <v>108</v>
      </c>
      <c r="D28" s="57" t="s">
        <v>106</v>
      </c>
      <c r="E28" s="57">
        <v>240</v>
      </c>
      <c r="F28" s="127">
        <v>0</v>
      </c>
      <c r="G28" s="51">
        <v>0</v>
      </c>
      <c r="H28" s="51">
        <v>0</v>
      </c>
    </row>
    <row r="29" spans="1:8" ht="19.5" hidden="1" customHeight="1" thickBot="1" x14ac:dyDescent="0.35">
      <c r="A29" s="56" t="s">
        <v>88</v>
      </c>
      <c r="B29" s="57" t="s">
        <v>78</v>
      </c>
      <c r="C29" s="57" t="s">
        <v>108</v>
      </c>
      <c r="D29" s="57" t="s">
        <v>106</v>
      </c>
      <c r="E29" s="57"/>
      <c r="F29" s="127">
        <f t="shared" ref="F29:F30" si="6">SUM(F30)</f>
        <v>0</v>
      </c>
      <c r="G29" s="51">
        <f t="shared" ref="G29:G30" si="7">SUM(G30)</f>
        <v>0</v>
      </c>
      <c r="H29" s="51">
        <f t="shared" ref="H29:H30" si="8">SUM(H30)</f>
        <v>0</v>
      </c>
    </row>
    <row r="30" spans="1:8" ht="18.600000000000001" hidden="1" thickBot="1" x14ac:dyDescent="0.35">
      <c r="A30" s="56"/>
      <c r="B30" s="57" t="s">
        <v>89</v>
      </c>
      <c r="C30" s="57" t="s">
        <v>108</v>
      </c>
      <c r="D30" s="57" t="s">
        <v>106</v>
      </c>
      <c r="E30" s="57"/>
      <c r="F30" s="127">
        <f t="shared" si="6"/>
        <v>0</v>
      </c>
      <c r="G30" s="51">
        <f t="shared" si="7"/>
        <v>0</v>
      </c>
      <c r="H30" s="51">
        <f t="shared" si="8"/>
        <v>0</v>
      </c>
    </row>
    <row r="31" spans="1:8" ht="40.5" hidden="1" customHeight="1" thickBot="1" x14ac:dyDescent="0.35">
      <c r="A31" s="56" t="s">
        <v>47</v>
      </c>
      <c r="B31" s="57" t="s">
        <v>89</v>
      </c>
      <c r="C31" s="57" t="s">
        <v>108</v>
      </c>
      <c r="D31" s="57" t="s">
        <v>106</v>
      </c>
      <c r="E31" s="57">
        <v>240</v>
      </c>
      <c r="F31" s="127">
        <v>0</v>
      </c>
      <c r="G31" s="51">
        <v>0</v>
      </c>
      <c r="H31" s="51">
        <v>0</v>
      </c>
    </row>
    <row r="32" spans="1:8" ht="36.6" thickBot="1" x14ac:dyDescent="0.4">
      <c r="A32" s="139" t="s">
        <v>217</v>
      </c>
      <c r="B32" s="17" t="s">
        <v>212</v>
      </c>
      <c r="C32" s="57" t="s">
        <v>108</v>
      </c>
      <c r="D32" s="57" t="s">
        <v>106</v>
      </c>
      <c r="E32" s="57"/>
      <c r="F32" s="127">
        <f t="shared" ref="F32:H32" si="9">SUM(F33)</f>
        <v>0</v>
      </c>
      <c r="G32" s="51">
        <f t="shared" si="9"/>
        <v>0</v>
      </c>
      <c r="H32" s="51">
        <f t="shared" si="9"/>
        <v>518.4</v>
      </c>
    </row>
    <row r="33" spans="1:8" ht="36.6" thickBot="1" x14ac:dyDescent="0.4">
      <c r="A33" s="16" t="s">
        <v>47</v>
      </c>
      <c r="B33" s="17" t="s">
        <v>212</v>
      </c>
      <c r="C33" s="57" t="s">
        <v>108</v>
      </c>
      <c r="D33" s="57" t="s">
        <v>106</v>
      </c>
      <c r="E33" s="57" t="s">
        <v>196</v>
      </c>
      <c r="F33" s="127">
        <v>0</v>
      </c>
      <c r="G33" s="51">
        <v>0</v>
      </c>
      <c r="H33" s="51">
        <v>518.4</v>
      </c>
    </row>
    <row r="34" spans="1:8" ht="40.5" customHeight="1" thickBot="1" x14ac:dyDescent="0.35">
      <c r="A34" s="54" t="s">
        <v>123</v>
      </c>
      <c r="B34" s="55" t="s">
        <v>93</v>
      </c>
      <c r="C34" s="55"/>
      <c r="D34" s="55"/>
      <c r="E34" s="55"/>
      <c r="F34" s="126">
        <f>SUM(F35+F39)</f>
        <v>650.5</v>
      </c>
      <c r="G34" s="50">
        <f t="shared" ref="G34:H34" si="10">SUM(G35+G39)</f>
        <v>651.29999999999995</v>
      </c>
      <c r="H34" s="50">
        <f t="shared" si="10"/>
        <v>551.69999999999993</v>
      </c>
    </row>
    <row r="35" spans="1:8" ht="18" customHeight="1" thickBot="1" x14ac:dyDescent="0.35">
      <c r="A35" s="56" t="s">
        <v>174</v>
      </c>
      <c r="B35" s="57" t="s">
        <v>93</v>
      </c>
      <c r="C35" s="57" t="s">
        <v>109</v>
      </c>
      <c r="D35" s="57" t="s">
        <v>104</v>
      </c>
      <c r="E35" s="57"/>
      <c r="F35" s="127">
        <f t="shared" ref="F35:H35" si="11">SUM(F36)</f>
        <v>542.20000000000005</v>
      </c>
      <c r="G35" s="51">
        <f t="shared" si="11"/>
        <v>543</v>
      </c>
      <c r="H35" s="51">
        <f t="shared" si="11"/>
        <v>443.4</v>
      </c>
    </row>
    <row r="36" spans="1:8" ht="26.25" customHeight="1" thickBot="1" x14ac:dyDescent="0.35">
      <c r="A36" s="56" t="s">
        <v>124</v>
      </c>
      <c r="B36" s="57" t="s">
        <v>95</v>
      </c>
      <c r="C36" s="57" t="s">
        <v>109</v>
      </c>
      <c r="D36" s="57" t="s">
        <v>104</v>
      </c>
      <c r="E36" s="57"/>
      <c r="F36" s="127">
        <f>SUM(F37+F38)</f>
        <v>542.20000000000005</v>
      </c>
      <c r="G36" s="51">
        <f t="shared" ref="G36" si="12">SUM(G37+G38)</f>
        <v>543</v>
      </c>
      <c r="H36" s="51">
        <f>SUM(H37+H38)</f>
        <v>443.4</v>
      </c>
    </row>
    <row r="37" spans="1:8" ht="38.25" customHeight="1" thickBot="1" x14ac:dyDescent="0.35">
      <c r="A37" s="56" t="s">
        <v>47</v>
      </c>
      <c r="B37" s="57" t="s">
        <v>95</v>
      </c>
      <c r="C37" s="57" t="s">
        <v>109</v>
      </c>
      <c r="D37" s="57" t="s">
        <v>104</v>
      </c>
      <c r="E37" s="57">
        <v>240</v>
      </c>
      <c r="F37" s="127">
        <v>430.8</v>
      </c>
      <c r="G37" s="51">
        <v>431.6</v>
      </c>
      <c r="H37" s="51">
        <v>332</v>
      </c>
    </row>
    <row r="38" spans="1:8" ht="18.600000000000001" thickBot="1" x14ac:dyDescent="0.35">
      <c r="A38" s="56" t="s">
        <v>54</v>
      </c>
      <c r="B38" s="57" t="s">
        <v>95</v>
      </c>
      <c r="C38" s="57" t="s">
        <v>109</v>
      </c>
      <c r="D38" s="57" t="s">
        <v>104</v>
      </c>
      <c r="E38" s="57">
        <v>540</v>
      </c>
      <c r="F38" s="127">
        <v>111.4</v>
      </c>
      <c r="G38" s="51">
        <v>111.4</v>
      </c>
      <c r="H38" s="51">
        <v>111.4</v>
      </c>
    </row>
    <row r="39" spans="1:8" ht="20.25" customHeight="1" thickBot="1" x14ac:dyDescent="0.4">
      <c r="A39" s="80" t="s">
        <v>173</v>
      </c>
      <c r="B39" s="59" t="s">
        <v>203</v>
      </c>
      <c r="C39" s="59" t="s">
        <v>109</v>
      </c>
      <c r="D39" s="59" t="s">
        <v>104</v>
      </c>
      <c r="E39" s="59"/>
      <c r="F39" s="129">
        <f>SUM(F40)</f>
        <v>108.3</v>
      </c>
      <c r="G39" s="52">
        <f t="shared" ref="G39:H40" si="13">SUM(G40)</f>
        <v>108.3</v>
      </c>
      <c r="H39" s="52">
        <f t="shared" si="13"/>
        <v>108.3</v>
      </c>
    </row>
    <row r="40" spans="1:8" ht="25.5" customHeight="1" thickBot="1" x14ac:dyDescent="0.35">
      <c r="A40" s="58" t="s">
        <v>96</v>
      </c>
      <c r="B40" s="59" t="s">
        <v>97</v>
      </c>
      <c r="C40" s="59" t="s">
        <v>109</v>
      </c>
      <c r="D40" s="59" t="s">
        <v>104</v>
      </c>
      <c r="E40" s="59"/>
      <c r="F40" s="129">
        <f>SUM(F41)</f>
        <v>108.3</v>
      </c>
      <c r="G40" s="52">
        <f t="shared" si="13"/>
        <v>108.3</v>
      </c>
      <c r="H40" s="52">
        <f t="shared" si="13"/>
        <v>108.3</v>
      </c>
    </row>
    <row r="41" spans="1:8" ht="18.600000000000001" thickBot="1" x14ac:dyDescent="0.35">
      <c r="A41" s="56" t="s">
        <v>54</v>
      </c>
      <c r="B41" s="57" t="s">
        <v>97</v>
      </c>
      <c r="C41" s="57" t="s">
        <v>109</v>
      </c>
      <c r="D41" s="57" t="s">
        <v>104</v>
      </c>
      <c r="E41" s="57">
        <v>540</v>
      </c>
      <c r="F41" s="127">
        <v>108.3</v>
      </c>
      <c r="G41" s="51">
        <v>108.3</v>
      </c>
      <c r="H41" s="51">
        <v>108.3</v>
      </c>
    </row>
    <row r="42" spans="1:8" ht="16.5" customHeight="1" thickBot="1" x14ac:dyDescent="0.35">
      <c r="A42" s="54" t="s">
        <v>125</v>
      </c>
      <c r="B42" s="55" t="s">
        <v>98</v>
      </c>
      <c r="C42" s="55">
        <v>11</v>
      </c>
      <c r="D42" s="55" t="s">
        <v>105</v>
      </c>
      <c r="E42" s="55"/>
      <c r="F42" s="126">
        <f t="shared" ref="F42:H43" si="14">SUM(F43)</f>
        <v>10</v>
      </c>
      <c r="G42" s="50">
        <f t="shared" si="14"/>
        <v>4.8</v>
      </c>
      <c r="H42" s="50">
        <f t="shared" si="14"/>
        <v>5</v>
      </c>
    </row>
    <row r="43" spans="1:8" ht="35.25" customHeight="1" thickBot="1" x14ac:dyDescent="0.35">
      <c r="A43" s="56" t="s">
        <v>126</v>
      </c>
      <c r="B43" s="57" t="s">
        <v>100</v>
      </c>
      <c r="C43" s="57">
        <v>11</v>
      </c>
      <c r="D43" s="57" t="s">
        <v>105</v>
      </c>
      <c r="E43" s="57"/>
      <c r="F43" s="127">
        <f t="shared" si="14"/>
        <v>10</v>
      </c>
      <c r="G43" s="51">
        <f t="shared" si="14"/>
        <v>4.8</v>
      </c>
      <c r="H43" s="51">
        <f t="shared" si="14"/>
        <v>5</v>
      </c>
    </row>
    <row r="44" spans="1:8" ht="33" customHeight="1" thickBot="1" x14ac:dyDescent="0.35">
      <c r="A44" s="56" t="s">
        <v>47</v>
      </c>
      <c r="B44" s="57" t="s">
        <v>100</v>
      </c>
      <c r="C44" s="57">
        <v>11</v>
      </c>
      <c r="D44" s="57" t="s">
        <v>105</v>
      </c>
      <c r="E44" s="57">
        <v>240</v>
      </c>
      <c r="F44" s="127">
        <v>10</v>
      </c>
      <c r="G44" s="51">
        <v>4.8</v>
      </c>
      <c r="H44" s="51">
        <v>5</v>
      </c>
    </row>
    <row r="45" spans="1:8" ht="22.5" customHeight="1" thickBot="1" x14ac:dyDescent="0.35">
      <c r="A45" s="54" t="s">
        <v>168</v>
      </c>
      <c r="B45" s="55" t="s">
        <v>60</v>
      </c>
      <c r="C45" s="55" t="s">
        <v>106</v>
      </c>
      <c r="D45" s="55">
        <v>10</v>
      </c>
      <c r="E45" s="55"/>
      <c r="F45" s="126">
        <f t="shared" ref="F45:H45" si="15">SUM(F46)</f>
        <v>543.9</v>
      </c>
      <c r="G45" s="50">
        <f t="shared" si="15"/>
        <v>484</v>
      </c>
      <c r="H45" s="50">
        <f t="shared" si="15"/>
        <v>484</v>
      </c>
    </row>
    <row r="46" spans="1:8" ht="30" customHeight="1" thickBot="1" x14ac:dyDescent="0.35">
      <c r="A46" s="56" t="s">
        <v>61</v>
      </c>
      <c r="B46" s="57" t="s">
        <v>62</v>
      </c>
      <c r="C46" s="57" t="s">
        <v>106</v>
      </c>
      <c r="D46" s="57">
        <v>10</v>
      </c>
      <c r="E46" s="57"/>
      <c r="F46" s="127">
        <f>SUM(F47:F48)</f>
        <v>543.9</v>
      </c>
      <c r="G46" s="86">
        <f t="shared" ref="G46:H46" si="16">SUM(G47:G48)</f>
        <v>484</v>
      </c>
      <c r="H46" s="86">
        <f t="shared" si="16"/>
        <v>484</v>
      </c>
    </row>
    <row r="47" spans="1:8" ht="38.25" customHeight="1" thickBot="1" x14ac:dyDescent="0.35">
      <c r="A47" s="96" t="s">
        <v>47</v>
      </c>
      <c r="B47" s="57" t="s">
        <v>62</v>
      </c>
      <c r="C47" s="57" t="s">
        <v>106</v>
      </c>
      <c r="D47" s="57">
        <v>10</v>
      </c>
      <c r="E47" s="57">
        <v>240</v>
      </c>
      <c r="F47" s="127">
        <v>59.9</v>
      </c>
      <c r="G47" s="51">
        <v>0</v>
      </c>
      <c r="H47" s="51">
        <v>0</v>
      </c>
    </row>
    <row r="48" spans="1:8" ht="33.75" customHeight="1" thickBot="1" x14ac:dyDescent="0.4">
      <c r="A48" s="16" t="s">
        <v>197</v>
      </c>
      <c r="B48" s="57" t="s">
        <v>62</v>
      </c>
      <c r="C48" s="57" t="s">
        <v>106</v>
      </c>
      <c r="D48" s="57">
        <v>10</v>
      </c>
      <c r="E48" s="57" t="s">
        <v>195</v>
      </c>
      <c r="F48" s="127">
        <v>484</v>
      </c>
      <c r="G48" s="51">
        <v>484</v>
      </c>
      <c r="H48" s="51">
        <v>484</v>
      </c>
    </row>
    <row r="49" spans="1:8" ht="36.75" customHeight="1" thickBot="1" x14ac:dyDescent="0.35">
      <c r="A49" s="54" t="s">
        <v>169</v>
      </c>
      <c r="B49" s="55" t="s">
        <v>69</v>
      </c>
      <c r="C49" s="55" t="s">
        <v>107</v>
      </c>
      <c r="D49" s="55" t="s">
        <v>110</v>
      </c>
      <c r="E49" s="55"/>
      <c r="F49" s="126">
        <f>SUM(F50+F52)</f>
        <v>1433.1</v>
      </c>
      <c r="G49" s="85">
        <f t="shared" ref="G49:H49" si="17">SUM(G50+G52)</f>
        <v>516.5</v>
      </c>
      <c r="H49" s="85">
        <f t="shared" si="17"/>
        <v>537.20000000000005</v>
      </c>
    </row>
    <row r="50" spans="1:8" ht="24.75" customHeight="1" thickBot="1" x14ac:dyDescent="0.4">
      <c r="A50" s="34" t="s">
        <v>70</v>
      </c>
      <c r="B50" s="57" t="s">
        <v>71</v>
      </c>
      <c r="C50" s="57" t="s">
        <v>107</v>
      </c>
      <c r="D50" s="57" t="s">
        <v>110</v>
      </c>
      <c r="E50" s="57"/>
      <c r="F50" s="127">
        <f>SUM(F51)</f>
        <v>726</v>
      </c>
      <c r="G50" s="51">
        <f t="shared" ref="G50:H52" si="18">SUM(G51)</f>
        <v>516.5</v>
      </c>
      <c r="H50" s="51">
        <f t="shared" si="18"/>
        <v>537.20000000000005</v>
      </c>
    </row>
    <row r="51" spans="1:8" ht="42" customHeight="1" thickBot="1" x14ac:dyDescent="0.4">
      <c r="A51" s="104" t="s">
        <v>47</v>
      </c>
      <c r="B51" s="57" t="s">
        <v>71</v>
      </c>
      <c r="C51" s="57" t="s">
        <v>107</v>
      </c>
      <c r="D51" s="57" t="s">
        <v>110</v>
      </c>
      <c r="E51" s="57">
        <v>240</v>
      </c>
      <c r="F51" s="121">
        <v>726</v>
      </c>
      <c r="G51" s="18">
        <v>516.5</v>
      </c>
      <c r="H51" s="30">
        <v>537.20000000000005</v>
      </c>
    </row>
    <row r="52" spans="1:8" ht="36.6" thickBot="1" x14ac:dyDescent="0.35">
      <c r="A52" s="56" t="s">
        <v>127</v>
      </c>
      <c r="B52" s="57" t="s">
        <v>201</v>
      </c>
      <c r="C52" s="57" t="s">
        <v>107</v>
      </c>
      <c r="D52" s="57" t="s">
        <v>110</v>
      </c>
      <c r="E52" s="57"/>
      <c r="F52" s="127">
        <f>SUM(F53)</f>
        <v>707.1</v>
      </c>
      <c r="G52" s="51">
        <v>0</v>
      </c>
      <c r="H52" s="51">
        <f t="shared" si="18"/>
        <v>0</v>
      </c>
    </row>
    <row r="53" spans="1:8" ht="37.5" customHeight="1" thickBot="1" x14ac:dyDescent="0.4">
      <c r="A53" s="56" t="s">
        <v>47</v>
      </c>
      <c r="B53" s="57" t="s">
        <v>201</v>
      </c>
      <c r="C53" s="57" t="s">
        <v>107</v>
      </c>
      <c r="D53" s="57" t="s">
        <v>110</v>
      </c>
      <c r="E53" s="57">
        <v>240</v>
      </c>
      <c r="F53" s="121">
        <v>707.1</v>
      </c>
      <c r="G53" s="18">
        <v>0</v>
      </c>
      <c r="H53" s="30">
        <v>0</v>
      </c>
    </row>
    <row r="54" spans="1:8" ht="52.8" thickBot="1" x14ac:dyDescent="0.35">
      <c r="A54" s="54" t="s">
        <v>175</v>
      </c>
      <c r="B54" s="55" t="s">
        <v>57</v>
      </c>
      <c r="C54" s="55" t="s">
        <v>104</v>
      </c>
      <c r="D54" s="55">
        <v>13</v>
      </c>
      <c r="E54" s="55"/>
      <c r="F54" s="126">
        <f t="shared" ref="F54:H55" si="19">SUM(F55)</f>
        <v>109</v>
      </c>
      <c r="G54" s="50">
        <f t="shared" si="19"/>
        <v>0</v>
      </c>
      <c r="H54" s="50">
        <f t="shared" si="19"/>
        <v>0</v>
      </c>
    </row>
    <row r="55" spans="1:8" ht="54.6" thickBot="1" x14ac:dyDescent="0.35">
      <c r="A55" s="56" t="s">
        <v>58</v>
      </c>
      <c r="B55" s="57" t="s">
        <v>59</v>
      </c>
      <c r="C55" s="57" t="s">
        <v>104</v>
      </c>
      <c r="D55" s="57">
        <v>13</v>
      </c>
      <c r="E55" s="57"/>
      <c r="F55" s="127">
        <f t="shared" si="19"/>
        <v>109</v>
      </c>
      <c r="G55" s="51">
        <f t="shared" si="19"/>
        <v>0</v>
      </c>
      <c r="H55" s="51">
        <f t="shared" si="19"/>
        <v>0</v>
      </c>
    </row>
    <row r="56" spans="1:8" ht="36.6" thickBot="1" x14ac:dyDescent="0.35">
      <c r="A56" s="56" t="s">
        <v>47</v>
      </c>
      <c r="B56" s="57" t="s">
        <v>59</v>
      </c>
      <c r="C56" s="57" t="s">
        <v>104</v>
      </c>
      <c r="D56" s="57">
        <v>13</v>
      </c>
      <c r="E56" s="57">
        <v>240</v>
      </c>
      <c r="F56" s="127">
        <v>109</v>
      </c>
      <c r="G56" s="51">
        <v>0</v>
      </c>
      <c r="H56" s="51">
        <v>0</v>
      </c>
    </row>
    <row r="57" spans="1:8" s="92" customFormat="1" ht="18.75" customHeight="1" thickBot="1" x14ac:dyDescent="0.35">
      <c r="A57" s="93" t="s">
        <v>181</v>
      </c>
      <c r="B57" s="94" t="s">
        <v>183</v>
      </c>
      <c r="C57" s="95" t="s">
        <v>107</v>
      </c>
      <c r="D57" s="95" t="s">
        <v>180</v>
      </c>
      <c r="E57" s="94"/>
      <c r="F57" s="120">
        <f>SUM(F58+F61)</f>
        <v>2226.3000000000002</v>
      </c>
      <c r="G57" s="87">
        <f t="shared" ref="G57:H58" si="20">SUM(G58)</f>
        <v>0</v>
      </c>
      <c r="H57" s="15">
        <f t="shared" si="20"/>
        <v>0</v>
      </c>
    </row>
    <row r="58" spans="1:8" s="10" customFormat="1" ht="18.600000000000001" thickBot="1" x14ac:dyDescent="0.4">
      <c r="A58" s="34" t="s">
        <v>182</v>
      </c>
      <c r="B58" s="35" t="s">
        <v>184</v>
      </c>
      <c r="C58" s="75" t="s">
        <v>107</v>
      </c>
      <c r="D58" s="75" t="s">
        <v>180</v>
      </c>
      <c r="E58" s="35"/>
      <c r="F58" s="121">
        <f>SUM(F59)</f>
        <v>954.9</v>
      </c>
      <c r="G58" s="81">
        <f t="shared" si="20"/>
        <v>0</v>
      </c>
      <c r="H58" s="18">
        <f t="shared" si="20"/>
        <v>0</v>
      </c>
    </row>
    <row r="59" spans="1:8" s="10" customFormat="1" ht="36.6" thickBot="1" x14ac:dyDescent="0.4">
      <c r="A59" s="16" t="s">
        <v>47</v>
      </c>
      <c r="B59" s="17" t="s">
        <v>184</v>
      </c>
      <c r="C59" s="69" t="s">
        <v>107</v>
      </c>
      <c r="D59" s="69" t="s">
        <v>180</v>
      </c>
      <c r="E59" s="17">
        <v>240</v>
      </c>
      <c r="F59" s="121">
        <v>954.9</v>
      </c>
      <c r="G59" s="81">
        <v>0</v>
      </c>
      <c r="H59" s="30">
        <v>0</v>
      </c>
    </row>
    <row r="60" spans="1:8" s="10" customFormat="1" ht="36.6" thickBot="1" x14ac:dyDescent="0.4">
      <c r="A60" s="16" t="s">
        <v>223</v>
      </c>
      <c r="B60" s="17" t="s">
        <v>225</v>
      </c>
      <c r="C60" s="69" t="s">
        <v>107</v>
      </c>
      <c r="D60" s="69" t="s">
        <v>180</v>
      </c>
      <c r="E60" s="17"/>
      <c r="F60" s="121">
        <f>F61</f>
        <v>1271.4000000000001</v>
      </c>
      <c r="G60" s="121">
        <f t="shared" ref="G60:H60" si="21">G61</f>
        <v>0</v>
      </c>
      <c r="H60" s="121">
        <f t="shared" si="21"/>
        <v>0</v>
      </c>
    </row>
    <row r="61" spans="1:8" s="10" customFormat="1" ht="36.6" thickBot="1" x14ac:dyDescent="0.4">
      <c r="A61" s="16" t="s">
        <v>47</v>
      </c>
      <c r="B61" s="17" t="s">
        <v>225</v>
      </c>
      <c r="C61" s="69" t="s">
        <v>107</v>
      </c>
      <c r="D61" s="69" t="s">
        <v>180</v>
      </c>
      <c r="E61" s="17" t="s">
        <v>196</v>
      </c>
      <c r="F61" s="121">
        <v>1271.4000000000001</v>
      </c>
      <c r="G61" s="81">
        <v>0</v>
      </c>
      <c r="H61" s="18"/>
    </row>
    <row r="62" spans="1:8" ht="48" customHeight="1" thickBot="1" x14ac:dyDescent="0.35">
      <c r="A62" s="138" t="s">
        <v>55</v>
      </c>
      <c r="B62" s="55" t="s">
        <v>56</v>
      </c>
      <c r="C62" s="55" t="s">
        <v>108</v>
      </c>
      <c r="D62" s="55" t="s">
        <v>105</v>
      </c>
      <c r="E62" s="55"/>
      <c r="F62" s="126">
        <f>SUM(F63+F67)</f>
        <v>945.3</v>
      </c>
      <c r="G62" s="85">
        <f t="shared" ref="G62:H62" si="22">SUM(G63+G67)</f>
        <v>0</v>
      </c>
      <c r="H62" s="85">
        <f t="shared" si="22"/>
        <v>0</v>
      </c>
    </row>
    <row r="63" spans="1:8" ht="21" customHeight="1" thickBot="1" x14ac:dyDescent="0.35">
      <c r="A63" s="56" t="s">
        <v>176</v>
      </c>
      <c r="B63" s="57" t="s">
        <v>74</v>
      </c>
      <c r="C63" s="57" t="s">
        <v>108</v>
      </c>
      <c r="D63" s="57" t="s">
        <v>105</v>
      </c>
      <c r="E63" s="57"/>
      <c r="F63" s="127">
        <f t="shared" ref="F63:H68" si="23">SUM(F64)</f>
        <v>945.3</v>
      </c>
      <c r="G63" s="51">
        <f t="shared" si="23"/>
        <v>0</v>
      </c>
      <c r="H63" s="51">
        <f t="shared" si="23"/>
        <v>0</v>
      </c>
    </row>
    <row r="64" spans="1:8" ht="20.25" customHeight="1" thickBot="1" x14ac:dyDescent="0.35">
      <c r="A64" s="56" t="s">
        <v>75</v>
      </c>
      <c r="B64" s="57" t="s">
        <v>76</v>
      </c>
      <c r="C64" s="57" t="s">
        <v>108</v>
      </c>
      <c r="D64" s="57" t="s">
        <v>105</v>
      </c>
      <c r="E64" s="57"/>
      <c r="F64" s="127">
        <f t="shared" si="23"/>
        <v>945.3</v>
      </c>
      <c r="G64" s="51">
        <f t="shared" si="23"/>
        <v>0</v>
      </c>
      <c r="H64" s="51">
        <f t="shared" si="23"/>
        <v>0</v>
      </c>
    </row>
    <row r="65" spans="1:8" ht="34.5" customHeight="1" thickBot="1" x14ac:dyDescent="0.35">
      <c r="A65" s="56" t="s">
        <v>77</v>
      </c>
      <c r="B65" s="57" t="s">
        <v>76</v>
      </c>
      <c r="C65" s="57" t="s">
        <v>108</v>
      </c>
      <c r="D65" s="57" t="s">
        <v>105</v>
      </c>
      <c r="E65" s="57">
        <v>240</v>
      </c>
      <c r="F65" s="127">
        <v>945.3</v>
      </c>
      <c r="G65" s="51">
        <v>0</v>
      </c>
      <c r="H65" s="51">
        <v>0</v>
      </c>
    </row>
    <row r="66" spans="1:8" ht="34.5" hidden="1" customHeight="1" thickBot="1" x14ac:dyDescent="0.4">
      <c r="A66" s="132" t="s">
        <v>214</v>
      </c>
      <c r="B66" s="17" t="s">
        <v>205</v>
      </c>
      <c r="C66" s="57" t="s">
        <v>108</v>
      </c>
      <c r="D66" s="57" t="s">
        <v>105</v>
      </c>
      <c r="E66" s="57"/>
      <c r="F66" s="127">
        <v>0</v>
      </c>
      <c r="G66" s="51">
        <v>0</v>
      </c>
      <c r="H66" s="51">
        <v>0</v>
      </c>
    </row>
    <row r="67" spans="1:8" ht="36.6" hidden="1" thickBot="1" x14ac:dyDescent="0.4">
      <c r="A67" s="140" t="s">
        <v>216</v>
      </c>
      <c r="B67" s="17" t="s">
        <v>205</v>
      </c>
      <c r="C67" s="57" t="s">
        <v>108</v>
      </c>
      <c r="D67" s="57" t="s">
        <v>105</v>
      </c>
      <c r="E67" s="57"/>
      <c r="F67" s="127">
        <f t="shared" si="23"/>
        <v>0</v>
      </c>
      <c r="G67" s="51">
        <f t="shared" si="23"/>
        <v>0</v>
      </c>
      <c r="H67" s="51">
        <f t="shared" si="23"/>
        <v>0</v>
      </c>
    </row>
    <row r="68" spans="1:8" ht="36.6" hidden="1" thickBot="1" x14ac:dyDescent="0.4">
      <c r="A68" s="139" t="s">
        <v>217</v>
      </c>
      <c r="B68" s="17" t="s">
        <v>212</v>
      </c>
      <c r="C68" s="57" t="s">
        <v>108</v>
      </c>
      <c r="D68" s="57" t="s">
        <v>105</v>
      </c>
      <c r="E68" s="57"/>
      <c r="F68" s="127">
        <f t="shared" si="23"/>
        <v>0</v>
      </c>
      <c r="G68" s="51">
        <f t="shared" si="23"/>
        <v>0</v>
      </c>
      <c r="H68" s="51">
        <f t="shared" si="23"/>
        <v>0</v>
      </c>
    </row>
    <row r="69" spans="1:8" ht="36.6" hidden="1" thickBot="1" x14ac:dyDescent="0.4">
      <c r="A69" s="16" t="s">
        <v>47</v>
      </c>
      <c r="B69" s="17" t="s">
        <v>212</v>
      </c>
      <c r="C69" s="57" t="s">
        <v>108</v>
      </c>
      <c r="D69" s="57" t="s">
        <v>105</v>
      </c>
      <c r="E69" s="57" t="s">
        <v>196</v>
      </c>
      <c r="F69" s="127">
        <v>0</v>
      </c>
      <c r="G69" s="51">
        <v>0</v>
      </c>
      <c r="H69" s="51">
        <v>0</v>
      </c>
    </row>
    <row r="70" spans="1:8" ht="51" customHeight="1" thickBot="1" x14ac:dyDescent="0.35">
      <c r="A70" s="13" t="s">
        <v>200</v>
      </c>
      <c r="B70" s="55" t="s">
        <v>151</v>
      </c>
      <c r="C70" s="57"/>
      <c r="D70" s="57"/>
      <c r="E70" s="57"/>
      <c r="F70" s="126">
        <f>SUM(F71+F92)</f>
        <v>2577.9</v>
      </c>
      <c r="G70" s="50">
        <f>SUM(G71+G92)</f>
        <v>2120.8000000000002</v>
      </c>
      <c r="H70" s="50">
        <f>SUM(H71+H92)</f>
        <v>2062.9</v>
      </c>
    </row>
    <row r="71" spans="1:8" ht="18" thickBot="1" x14ac:dyDescent="0.35">
      <c r="A71" s="13" t="s">
        <v>38</v>
      </c>
      <c r="B71" s="55" t="s">
        <v>151</v>
      </c>
      <c r="C71" s="14" t="s">
        <v>104</v>
      </c>
      <c r="D71" s="14"/>
      <c r="E71" s="14"/>
      <c r="F71" s="120">
        <f>SUM(F72+F77+F85)</f>
        <v>2475.9</v>
      </c>
      <c r="G71" s="15">
        <f t="shared" ref="G71:H71" si="24">SUM(G72+G77+G85)</f>
        <v>2017.8</v>
      </c>
      <c r="H71" s="15">
        <f t="shared" si="24"/>
        <v>1955.8</v>
      </c>
    </row>
    <row r="72" spans="1:8" ht="36.75" customHeight="1" thickBot="1" x14ac:dyDescent="0.35">
      <c r="A72" s="13" t="s">
        <v>39</v>
      </c>
      <c r="B72" s="55" t="s">
        <v>155</v>
      </c>
      <c r="C72" s="14" t="s">
        <v>104</v>
      </c>
      <c r="D72" s="14" t="s">
        <v>105</v>
      </c>
      <c r="E72" s="14"/>
      <c r="F72" s="120">
        <f>SUM(F73)</f>
        <v>675</v>
      </c>
      <c r="G72" s="15">
        <f t="shared" ref="G72:H75" si="25">SUM(G73)</f>
        <v>675</v>
      </c>
      <c r="H72" s="15">
        <f t="shared" si="25"/>
        <v>675</v>
      </c>
    </row>
    <row r="73" spans="1:8" ht="51.75" customHeight="1" thickBot="1" x14ac:dyDescent="0.35">
      <c r="A73" s="13" t="s">
        <v>200</v>
      </c>
      <c r="B73" s="55" t="s">
        <v>151</v>
      </c>
      <c r="C73" s="57" t="s">
        <v>104</v>
      </c>
      <c r="D73" s="57" t="s">
        <v>105</v>
      </c>
      <c r="E73" s="57"/>
      <c r="F73" s="126">
        <f>SUM(F74)</f>
        <v>675</v>
      </c>
      <c r="G73" s="50">
        <f t="shared" si="25"/>
        <v>675</v>
      </c>
      <c r="H73" s="50">
        <f t="shared" si="25"/>
        <v>675</v>
      </c>
    </row>
    <row r="74" spans="1:8" s="78" customFormat="1" ht="48.75" customHeight="1" thickBot="1" x14ac:dyDescent="0.35">
      <c r="A74" s="65" t="s">
        <v>154</v>
      </c>
      <c r="B74" s="55" t="s">
        <v>155</v>
      </c>
      <c r="C74" s="55" t="s">
        <v>104</v>
      </c>
      <c r="D74" s="55" t="s">
        <v>105</v>
      </c>
      <c r="E74" s="55"/>
      <c r="F74" s="126">
        <f>SUM(F75)</f>
        <v>675</v>
      </c>
      <c r="G74" s="50">
        <f t="shared" si="25"/>
        <v>675</v>
      </c>
      <c r="H74" s="50">
        <f t="shared" si="25"/>
        <v>675</v>
      </c>
    </row>
    <row r="75" spans="1:8" s="78" customFormat="1" ht="18" thickBot="1" x14ac:dyDescent="0.35">
      <c r="A75" s="65" t="s">
        <v>42</v>
      </c>
      <c r="B75" s="55" t="s">
        <v>150</v>
      </c>
      <c r="C75" s="55" t="s">
        <v>104</v>
      </c>
      <c r="D75" s="55" t="s">
        <v>105</v>
      </c>
      <c r="E75" s="55"/>
      <c r="F75" s="126">
        <f>SUM(F76)</f>
        <v>675</v>
      </c>
      <c r="G75" s="50">
        <f t="shared" si="25"/>
        <v>675</v>
      </c>
      <c r="H75" s="50">
        <f t="shared" si="25"/>
        <v>675</v>
      </c>
    </row>
    <row r="76" spans="1:8" ht="21.75" customHeight="1" thickBot="1" x14ac:dyDescent="0.35">
      <c r="A76" s="62" t="s">
        <v>43</v>
      </c>
      <c r="B76" s="57" t="s">
        <v>150</v>
      </c>
      <c r="C76" s="57" t="s">
        <v>104</v>
      </c>
      <c r="D76" s="57" t="s">
        <v>105</v>
      </c>
      <c r="E76" s="57">
        <v>120</v>
      </c>
      <c r="F76" s="127">
        <v>675</v>
      </c>
      <c r="G76" s="51">
        <v>675</v>
      </c>
      <c r="H76" s="51">
        <v>675</v>
      </c>
    </row>
    <row r="77" spans="1:8" ht="57" customHeight="1" thickBot="1" x14ac:dyDescent="0.35">
      <c r="A77" s="13" t="s">
        <v>44</v>
      </c>
      <c r="B77" s="14"/>
      <c r="C77" s="14" t="s">
        <v>104</v>
      </c>
      <c r="D77" s="14" t="s">
        <v>107</v>
      </c>
      <c r="E77" s="14"/>
      <c r="F77" s="120">
        <f>SUM(F78)</f>
        <v>1556.9</v>
      </c>
      <c r="G77" s="15">
        <f t="shared" ref="G77:H77" si="26">SUM(G78)</f>
        <v>1098.8</v>
      </c>
      <c r="H77" s="29">
        <f t="shared" si="26"/>
        <v>1036.8</v>
      </c>
    </row>
    <row r="78" spans="1:8" ht="57.75" customHeight="1" thickBot="1" x14ac:dyDescent="0.35">
      <c r="A78" s="13" t="s">
        <v>200</v>
      </c>
      <c r="B78" s="57" t="s">
        <v>151</v>
      </c>
      <c r="C78" s="57" t="s">
        <v>104</v>
      </c>
      <c r="D78" s="57" t="s">
        <v>107</v>
      </c>
      <c r="E78" s="57"/>
      <c r="F78" s="126">
        <f>SUM(F79+F83+F90)</f>
        <v>1556.9</v>
      </c>
      <c r="G78" s="50">
        <f>SUM(G79+G83+G90)</f>
        <v>1098.8</v>
      </c>
      <c r="H78" s="50">
        <f>SUM(H79+H83+H90)</f>
        <v>1036.8</v>
      </c>
    </row>
    <row r="79" spans="1:8" s="78" customFormat="1" ht="42.75" customHeight="1" thickBot="1" x14ac:dyDescent="0.35">
      <c r="A79" s="65" t="s">
        <v>156</v>
      </c>
      <c r="B79" s="55" t="s">
        <v>157</v>
      </c>
      <c r="C79" s="55" t="s">
        <v>104</v>
      </c>
      <c r="D79" s="55" t="s">
        <v>107</v>
      </c>
      <c r="E79" s="55"/>
      <c r="F79" s="126">
        <f>SUM(F80)</f>
        <v>1556.9</v>
      </c>
      <c r="G79" s="50">
        <f t="shared" ref="G79:H79" si="27">SUM(G80)</f>
        <v>1098.8</v>
      </c>
      <c r="H79" s="50">
        <f t="shared" si="27"/>
        <v>1036.8</v>
      </c>
    </row>
    <row r="80" spans="1:8" s="78" customFormat="1" ht="18" thickBot="1" x14ac:dyDescent="0.35">
      <c r="A80" s="65" t="s">
        <v>45</v>
      </c>
      <c r="B80" s="55" t="s">
        <v>152</v>
      </c>
      <c r="C80" s="55" t="s">
        <v>104</v>
      </c>
      <c r="D80" s="55" t="s">
        <v>107</v>
      </c>
      <c r="E80" s="55"/>
      <c r="F80" s="126">
        <f>SUM(F81:F84)</f>
        <v>1556.9</v>
      </c>
      <c r="G80" s="50">
        <f t="shared" ref="G80:H80" si="28">SUM(G81:G84)</f>
        <v>1098.8</v>
      </c>
      <c r="H80" s="50">
        <f t="shared" si="28"/>
        <v>1036.8</v>
      </c>
    </row>
    <row r="81" spans="1:8" ht="23.25" customHeight="1" thickBot="1" x14ac:dyDescent="0.35">
      <c r="A81" s="62" t="s">
        <v>46</v>
      </c>
      <c r="B81" s="57" t="s">
        <v>152</v>
      </c>
      <c r="C81" s="57" t="s">
        <v>104</v>
      </c>
      <c r="D81" s="57" t="s">
        <v>107</v>
      </c>
      <c r="E81" s="57">
        <v>120</v>
      </c>
      <c r="F81" s="127">
        <v>675.4</v>
      </c>
      <c r="G81" s="51">
        <v>675.4</v>
      </c>
      <c r="H81" s="51">
        <v>675.4</v>
      </c>
    </row>
    <row r="82" spans="1:8" ht="39.75" customHeight="1" thickBot="1" x14ac:dyDescent="0.35">
      <c r="A82" s="62" t="s">
        <v>47</v>
      </c>
      <c r="B82" s="57" t="s">
        <v>152</v>
      </c>
      <c r="C82" s="57" t="s">
        <v>104</v>
      </c>
      <c r="D82" s="57" t="s">
        <v>107</v>
      </c>
      <c r="E82" s="57">
        <v>240</v>
      </c>
      <c r="F82" s="127">
        <v>854.6</v>
      </c>
      <c r="G82" s="51">
        <v>407.4</v>
      </c>
      <c r="H82" s="51">
        <v>345.4</v>
      </c>
    </row>
    <row r="83" spans="1:8" ht="36.6" hidden="1" thickBot="1" x14ac:dyDescent="0.35">
      <c r="A83" s="58" t="s">
        <v>165</v>
      </c>
      <c r="B83" s="57" t="s">
        <v>152</v>
      </c>
      <c r="C83" s="59" t="s">
        <v>104</v>
      </c>
      <c r="D83" s="59" t="s">
        <v>107</v>
      </c>
      <c r="E83" s="59" t="s">
        <v>166</v>
      </c>
      <c r="F83" s="129">
        <v>0</v>
      </c>
      <c r="G83" s="52">
        <v>0</v>
      </c>
      <c r="H83" s="52">
        <v>0</v>
      </c>
    </row>
    <row r="84" spans="1:8" ht="21.75" customHeight="1" thickBot="1" x14ac:dyDescent="0.35">
      <c r="A84" s="62" t="s">
        <v>48</v>
      </c>
      <c r="B84" s="57" t="s">
        <v>152</v>
      </c>
      <c r="C84" s="57" t="s">
        <v>104</v>
      </c>
      <c r="D84" s="57" t="s">
        <v>107</v>
      </c>
      <c r="E84" s="57">
        <v>850</v>
      </c>
      <c r="F84" s="127">
        <v>26.9</v>
      </c>
      <c r="G84" s="51">
        <v>16</v>
      </c>
      <c r="H84" s="51">
        <v>16</v>
      </c>
    </row>
    <row r="85" spans="1:8" ht="18" thickBot="1" x14ac:dyDescent="0.35">
      <c r="A85" s="13" t="s">
        <v>6</v>
      </c>
      <c r="B85" s="14"/>
      <c r="C85" s="14" t="s">
        <v>104</v>
      </c>
      <c r="D85" s="14" t="s">
        <v>160</v>
      </c>
      <c r="E85" s="14"/>
      <c r="F85" s="120">
        <f>SUM(F86+F89)</f>
        <v>244</v>
      </c>
      <c r="G85" s="15">
        <f t="shared" ref="G85:H85" si="29">SUM(G86+G89)</f>
        <v>244</v>
      </c>
      <c r="H85" s="15">
        <f t="shared" si="29"/>
        <v>244</v>
      </c>
    </row>
    <row r="86" spans="1:8" ht="62.25" customHeight="1" thickBot="1" x14ac:dyDescent="0.35">
      <c r="A86" s="13" t="s">
        <v>200</v>
      </c>
      <c r="B86" s="55" t="s">
        <v>151</v>
      </c>
      <c r="C86" s="55" t="s">
        <v>104</v>
      </c>
      <c r="D86" s="55" t="s">
        <v>160</v>
      </c>
      <c r="E86" s="57"/>
      <c r="F86" s="126">
        <f>SUM(F87)</f>
        <v>244</v>
      </c>
      <c r="G86" s="50">
        <f t="shared" ref="G86:H87" si="30">SUM(G87)</f>
        <v>244</v>
      </c>
      <c r="H86" s="50">
        <f t="shared" si="30"/>
        <v>244</v>
      </c>
    </row>
    <row r="87" spans="1:8" s="78" customFormat="1" ht="37.5" customHeight="1" thickBot="1" x14ac:dyDescent="0.35">
      <c r="A87" s="65" t="s">
        <v>158</v>
      </c>
      <c r="B87" s="55" t="s">
        <v>159</v>
      </c>
      <c r="C87" s="55" t="s">
        <v>104</v>
      </c>
      <c r="D87" s="55" t="s">
        <v>160</v>
      </c>
      <c r="E87" s="55"/>
      <c r="F87" s="126">
        <f>SUM(F88)</f>
        <v>244</v>
      </c>
      <c r="G87" s="50">
        <f t="shared" si="30"/>
        <v>244</v>
      </c>
      <c r="H87" s="50">
        <f t="shared" si="30"/>
        <v>244</v>
      </c>
    </row>
    <row r="88" spans="1:8" ht="15" customHeight="1" x14ac:dyDescent="0.3">
      <c r="A88" s="159" t="s">
        <v>53</v>
      </c>
      <c r="B88" s="162" t="s">
        <v>153</v>
      </c>
      <c r="C88" s="162" t="s">
        <v>104</v>
      </c>
      <c r="D88" s="162">
        <v>13</v>
      </c>
      <c r="E88" s="162"/>
      <c r="F88" s="149">
        <f>SUM(F91)</f>
        <v>244</v>
      </c>
      <c r="G88" s="154">
        <f t="shared" ref="G88:H88" si="31">SUM(G91)</f>
        <v>244</v>
      </c>
      <c r="H88" s="154">
        <f t="shared" si="31"/>
        <v>244</v>
      </c>
    </row>
    <row r="89" spans="1:8" ht="18.75" customHeight="1" x14ac:dyDescent="0.3">
      <c r="A89" s="160"/>
      <c r="B89" s="163"/>
      <c r="C89" s="163"/>
      <c r="D89" s="163"/>
      <c r="E89" s="163"/>
      <c r="F89" s="150"/>
      <c r="G89" s="155"/>
      <c r="H89" s="155"/>
    </row>
    <row r="90" spans="1:8" ht="42" customHeight="1" thickBot="1" x14ac:dyDescent="0.35">
      <c r="A90" s="161"/>
      <c r="B90" s="164"/>
      <c r="C90" s="164"/>
      <c r="D90" s="164"/>
      <c r="E90" s="164"/>
      <c r="F90" s="151"/>
      <c r="G90" s="156"/>
      <c r="H90" s="156"/>
    </row>
    <row r="91" spans="1:8" ht="18.600000000000001" thickBot="1" x14ac:dyDescent="0.35">
      <c r="A91" s="62" t="s">
        <v>54</v>
      </c>
      <c r="B91" s="57" t="s">
        <v>153</v>
      </c>
      <c r="C91" s="57" t="s">
        <v>104</v>
      </c>
      <c r="D91" s="57">
        <v>13</v>
      </c>
      <c r="E91" s="57">
        <v>540</v>
      </c>
      <c r="F91" s="127">
        <v>244</v>
      </c>
      <c r="G91" s="51">
        <v>244</v>
      </c>
      <c r="H91" s="51">
        <v>244</v>
      </c>
    </row>
    <row r="92" spans="1:8" ht="18" thickBot="1" x14ac:dyDescent="0.35">
      <c r="A92" s="13" t="s">
        <v>7</v>
      </c>
      <c r="B92" s="14"/>
      <c r="C92" s="14" t="s">
        <v>105</v>
      </c>
      <c r="D92" s="14"/>
      <c r="E92" s="14"/>
      <c r="F92" s="120">
        <f>SUM(F93)</f>
        <v>102</v>
      </c>
      <c r="G92" s="15">
        <f t="shared" ref="G92:H95" si="32">SUM(G93)</f>
        <v>103</v>
      </c>
      <c r="H92" s="15">
        <f t="shared" si="32"/>
        <v>107.1</v>
      </c>
    </row>
    <row r="93" spans="1:8" ht="18" customHeight="1" thickBot="1" x14ac:dyDescent="0.35">
      <c r="A93" s="13" t="s">
        <v>8</v>
      </c>
      <c r="B93" s="14" t="s">
        <v>151</v>
      </c>
      <c r="C93" s="14" t="s">
        <v>105</v>
      </c>
      <c r="D93" s="14" t="s">
        <v>106</v>
      </c>
      <c r="E93" s="14"/>
      <c r="F93" s="120">
        <f>SUM(F94)</f>
        <v>102</v>
      </c>
      <c r="G93" s="15">
        <f t="shared" si="32"/>
        <v>103</v>
      </c>
      <c r="H93" s="15">
        <f t="shared" si="32"/>
        <v>107.1</v>
      </c>
    </row>
    <row r="94" spans="1:8" ht="73.5" customHeight="1" thickBot="1" x14ac:dyDescent="0.35">
      <c r="A94" s="13" t="s">
        <v>200</v>
      </c>
      <c r="B94" s="14" t="s">
        <v>151</v>
      </c>
      <c r="C94" s="14" t="s">
        <v>105</v>
      </c>
      <c r="D94" s="14" t="s">
        <v>106</v>
      </c>
      <c r="E94" s="14"/>
      <c r="F94" s="120">
        <f>SUM(F95)</f>
        <v>102</v>
      </c>
      <c r="G94" s="15">
        <f t="shared" si="32"/>
        <v>103</v>
      </c>
      <c r="H94" s="15">
        <f t="shared" si="32"/>
        <v>107.1</v>
      </c>
    </row>
    <row r="95" spans="1:8" ht="39" customHeight="1" thickBot="1" x14ac:dyDescent="0.35">
      <c r="A95" s="13" t="s">
        <v>162</v>
      </c>
      <c r="B95" s="14" t="s">
        <v>163</v>
      </c>
      <c r="C95" s="14" t="s">
        <v>105</v>
      </c>
      <c r="D95" s="14" t="s">
        <v>106</v>
      </c>
      <c r="E95" s="14"/>
      <c r="F95" s="120">
        <f>SUM(F96)</f>
        <v>102</v>
      </c>
      <c r="G95" s="15">
        <f t="shared" si="32"/>
        <v>103</v>
      </c>
      <c r="H95" s="15">
        <f t="shared" si="32"/>
        <v>107.1</v>
      </c>
    </row>
    <row r="96" spans="1:8" ht="40.5" customHeight="1" thickBot="1" x14ac:dyDescent="0.4">
      <c r="A96" s="16" t="s">
        <v>215</v>
      </c>
      <c r="B96" s="17" t="s">
        <v>164</v>
      </c>
      <c r="C96" s="17" t="s">
        <v>105</v>
      </c>
      <c r="D96" s="17" t="s">
        <v>106</v>
      </c>
      <c r="E96" s="17"/>
      <c r="F96" s="120">
        <f>SUM(F97+F98)</f>
        <v>102</v>
      </c>
      <c r="G96" s="15">
        <f t="shared" ref="G96:H96" si="33">SUM(G97+G98)</f>
        <v>103</v>
      </c>
      <c r="H96" s="15">
        <f t="shared" si="33"/>
        <v>107.1</v>
      </c>
    </row>
    <row r="97" spans="1:8" ht="20.25" customHeight="1" thickBot="1" x14ac:dyDescent="0.4">
      <c r="A97" s="16" t="s">
        <v>43</v>
      </c>
      <c r="B97" s="17" t="s">
        <v>164</v>
      </c>
      <c r="C97" s="17" t="s">
        <v>105</v>
      </c>
      <c r="D97" s="17" t="s">
        <v>106</v>
      </c>
      <c r="E97" s="17">
        <v>120</v>
      </c>
      <c r="F97" s="121">
        <v>102</v>
      </c>
      <c r="G97" s="18">
        <v>103</v>
      </c>
      <c r="H97" s="30">
        <v>107.1</v>
      </c>
    </row>
    <row r="98" spans="1:8" ht="44.25" hidden="1" customHeight="1" thickBot="1" x14ac:dyDescent="0.4">
      <c r="A98" s="16" t="s">
        <v>47</v>
      </c>
      <c r="B98" s="17" t="s">
        <v>164</v>
      </c>
      <c r="C98" s="17" t="s">
        <v>105</v>
      </c>
      <c r="D98" s="17" t="s">
        <v>106</v>
      </c>
      <c r="E98" s="17">
        <v>240</v>
      </c>
      <c r="F98" s="121">
        <v>0</v>
      </c>
      <c r="G98" s="18">
        <v>0</v>
      </c>
      <c r="H98" s="30">
        <v>0</v>
      </c>
    </row>
    <row r="99" spans="1:8" ht="18" thickBot="1" x14ac:dyDescent="0.35">
      <c r="A99" s="54" t="s">
        <v>128</v>
      </c>
      <c r="B99" s="55" t="s">
        <v>41</v>
      </c>
      <c r="C99" s="55"/>
      <c r="D99" s="55"/>
      <c r="E99" s="55"/>
      <c r="F99" s="126">
        <f>SUM(F100+F103+F106+F109)</f>
        <v>40</v>
      </c>
      <c r="G99" s="85">
        <f t="shared" ref="G99:H99" si="34">SUM(G100+G103+G106+G109)</f>
        <v>40</v>
      </c>
      <c r="H99" s="85">
        <f t="shared" si="34"/>
        <v>40</v>
      </c>
    </row>
    <row r="100" spans="1:8" ht="17.25" hidden="1" customHeight="1" thickBot="1" x14ac:dyDescent="0.35">
      <c r="A100" s="97" t="s">
        <v>188</v>
      </c>
      <c r="B100" s="94" t="s">
        <v>192</v>
      </c>
      <c r="C100" s="101" t="s">
        <v>104</v>
      </c>
      <c r="D100" s="101" t="s">
        <v>189</v>
      </c>
      <c r="E100" s="101"/>
      <c r="F100" s="130">
        <f t="shared" ref="F100:H101" si="35">SUM(F101)</f>
        <v>0</v>
      </c>
      <c r="G100" s="53">
        <f t="shared" si="35"/>
        <v>0</v>
      </c>
      <c r="H100" s="53">
        <f t="shared" si="35"/>
        <v>0</v>
      </c>
    </row>
    <row r="101" spans="1:8" ht="22.5" hidden="1" customHeight="1" thickBot="1" x14ac:dyDescent="0.4">
      <c r="A101" s="98" t="s">
        <v>191</v>
      </c>
      <c r="B101" s="35" t="s">
        <v>192</v>
      </c>
      <c r="C101" s="102" t="s">
        <v>104</v>
      </c>
      <c r="D101" s="102" t="s">
        <v>189</v>
      </c>
      <c r="E101" s="102"/>
      <c r="F101" s="127">
        <f t="shared" si="35"/>
        <v>0</v>
      </c>
      <c r="G101" s="51">
        <f t="shared" si="35"/>
        <v>0</v>
      </c>
      <c r="H101" s="51">
        <f t="shared" si="35"/>
        <v>0</v>
      </c>
    </row>
    <row r="102" spans="1:8" ht="18.600000000000001" hidden="1" thickBot="1" x14ac:dyDescent="0.4">
      <c r="A102" s="98" t="s">
        <v>194</v>
      </c>
      <c r="B102" s="35" t="s">
        <v>192</v>
      </c>
      <c r="C102" s="102" t="s">
        <v>104</v>
      </c>
      <c r="D102" s="102" t="s">
        <v>189</v>
      </c>
      <c r="E102" s="102" t="s">
        <v>193</v>
      </c>
      <c r="F102" s="131">
        <v>0</v>
      </c>
      <c r="G102" s="51">
        <v>0</v>
      </c>
      <c r="H102" s="51">
        <v>0</v>
      </c>
    </row>
    <row r="103" spans="1:8" ht="15" customHeight="1" x14ac:dyDescent="0.3">
      <c r="A103" s="157" t="s">
        <v>179</v>
      </c>
      <c r="B103" s="152" t="s">
        <v>177</v>
      </c>
      <c r="C103" s="152" t="s">
        <v>104</v>
      </c>
      <c r="D103" s="152">
        <v>11</v>
      </c>
      <c r="E103" s="152"/>
      <c r="F103" s="165">
        <v>30</v>
      </c>
      <c r="G103" s="147">
        <f t="shared" ref="G103:H103" si="36">SUM(G105)</f>
        <v>30</v>
      </c>
      <c r="H103" s="147">
        <f t="shared" si="36"/>
        <v>30</v>
      </c>
    </row>
    <row r="104" spans="1:8" ht="10.5" customHeight="1" thickBot="1" x14ac:dyDescent="0.35">
      <c r="A104" s="158"/>
      <c r="B104" s="153"/>
      <c r="C104" s="153"/>
      <c r="D104" s="153"/>
      <c r="E104" s="153"/>
      <c r="F104" s="166"/>
      <c r="G104" s="148"/>
      <c r="H104" s="148"/>
    </row>
    <row r="105" spans="1:8" ht="18.600000000000001" thickBot="1" x14ac:dyDescent="0.35">
      <c r="A105" s="56" t="s">
        <v>52</v>
      </c>
      <c r="B105" s="57" t="s">
        <v>177</v>
      </c>
      <c r="C105" s="57" t="s">
        <v>104</v>
      </c>
      <c r="D105" s="57">
        <v>11</v>
      </c>
      <c r="E105" s="57">
        <v>870</v>
      </c>
      <c r="F105" s="127">
        <v>30</v>
      </c>
      <c r="G105" s="51">
        <v>30</v>
      </c>
      <c r="H105" s="51">
        <v>30</v>
      </c>
    </row>
    <row r="106" spans="1:8" ht="38.25" customHeight="1" thickBot="1" x14ac:dyDescent="0.35">
      <c r="A106" s="54" t="s">
        <v>64</v>
      </c>
      <c r="B106" s="55" t="s">
        <v>65</v>
      </c>
      <c r="C106" s="55" t="s">
        <v>106</v>
      </c>
      <c r="D106" s="55">
        <v>14</v>
      </c>
      <c r="E106" s="55"/>
      <c r="F106" s="126">
        <f>SUM(F107+F108)</f>
        <v>10</v>
      </c>
      <c r="G106" s="126">
        <f t="shared" ref="G106:H106" si="37">SUM(G107+G108)</f>
        <v>10</v>
      </c>
      <c r="H106" s="126">
        <f t="shared" si="37"/>
        <v>10</v>
      </c>
    </row>
    <row r="107" spans="1:8" ht="63" customHeight="1" thickBot="1" x14ac:dyDescent="0.35">
      <c r="A107" s="56" t="s">
        <v>66</v>
      </c>
      <c r="B107" s="57" t="s">
        <v>65</v>
      </c>
      <c r="C107" s="57" t="s">
        <v>106</v>
      </c>
      <c r="D107" s="57">
        <v>14</v>
      </c>
      <c r="E107" s="57">
        <v>123</v>
      </c>
      <c r="F107" s="127">
        <v>6</v>
      </c>
      <c r="G107" s="51">
        <v>6</v>
      </c>
      <c r="H107" s="51">
        <v>6</v>
      </c>
    </row>
    <row r="108" spans="1:8" ht="35.25" customHeight="1" thickBot="1" x14ac:dyDescent="0.4">
      <c r="A108" s="16" t="s">
        <v>47</v>
      </c>
      <c r="B108" s="57" t="s">
        <v>65</v>
      </c>
      <c r="C108" s="57" t="s">
        <v>106</v>
      </c>
      <c r="D108" s="57" t="s">
        <v>202</v>
      </c>
      <c r="E108" s="57" t="s">
        <v>196</v>
      </c>
      <c r="F108" s="127">
        <v>4</v>
      </c>
      <c r="G108" s="51">
        <v>4</v>
      </c>
      <c r="H108" s="51">
        <v>4</v>
      </c>
    </row>
    <row r="109" spans="1:8" ht="18" hidden="1" thickBot="1" x14ac:dyDescent="0.35">
      <c r="A109" s="60" t="s">
        <v>14</v>
      </c>
      <c r="B109" s="61" t="s">
        <v>73</v>
      </c>
      <c r="C109" s="61" t="s">
        <v>108</v>
      </c>
      <c r="D109" s="61" t="s">
        <v>104</v>
      </c>
      <c r="E109" s="61"/>
      <c r="F109" s="130">
        <f t="shared" ref="F109:H110" si="38">SUM(F110)</f>
        <v>0</v>
      </c>
      <c r="G109" s="53">
        <f t="shared" si="38"/>
        <v>0</v>
      </c>
      <c r="H109" s="53">
        <f t="shared" si="38"/>
        <v>0</v>
      </c>
    </row>
    <row r="110" spans="1:8" ht="18.600000000000001" hidden="1" thickBot="1" x14ac:dyDescent="0.35">
      <c r="A110" s="56" t="s">
        <v>72</v>
      </c>
      <c r="B110" s="57" t="s">
        <v>73</v>
      </c>
      <c r="C110" s="57" t="s">
        <v>108</v>
      </c>
      <c r="D110" s="57" t="s">
        <v>104</v>
      </c>
      <c r="E110" s="57"/>
      <c r="F110" s="127">
        <f t="shared" si="38"/>
        <v>0</v>
      </c>
      <c r="G110" s="51">
        <f t="shared" si="38"/>
        <v>0</v>
      </c>
      <c r="H110" s="51">
        <f t="shared" si="38"/>
        <v>0</v>
      </c>
    </row>
    <row r="111" spans="1:8" ht="36.6" hidden="1" thickBot="1" x14ac:dyDescent="0.35">
      <c r="A111" s="56" t="s">
        <v>47</v>
      </c>
      <c r="B111" s="57" t="s">
        <v>73</v>
      </c>
      <c r="C111" s="57" t="s">
        <v>108</v>
      </c>
      <c r="D111" s="57" t="s">
        <v>104</v>
      </c>
      <c r="E111" s="57">
        <v>240</v>
      </c>
      <c r="F111" s="131">
        <v>0</v>
      </c>
      <c r="G111" s="51">
        <v>0</v>
      </c>
      <c r="H111" s="51">
        <v>0</v>
      </c>
    </row>
    <row r="112" spans="1:8" ht="18" thickBot="1" x14ac:dyDescent="0.35">
      <c r="A112" s="54" t="s">
        <v>101</v>
      </c>
      <c r="B112" s="55"/>
      <c r="C112" s="55"/>
      <c r="D112" s="55"/>
      <c r="E112" s="55"/>
      <c r="F112" s="125">
        <v>0</v>
      </c>
      <c r="G112" s="50">
        <v>95.6</v>
      </c>
      <c r="H112" s="50">
        <v>195.8</v>
      </c>
    </row>
    <row r="113" spans="1:8" ht="18" thickBot="1" x14ac:dyDescent="0.35">
      <c r="A113" s="54" t="s">
        <v>103</v>
      </c>
      <c r="B113" s="55"/>
      <c r="C113" s="55"/>
      <c r="D113" s="55"/>
      <c r="E113" s="55"/>
      <c r="F113" s="125">
        <v>8681.5</v>
      </c>
      <c r="G113" s="50">
        <f>SUM(G16+G70+G99+G112)</f>
        <v>3913</v>
      </c>
      <c r="H113" s="50">
        <v>4392.3999999999996</v>
      </c>
    </row>
    <row r="114" spans="1:8" ht="18" x14ac:dyDescent="0.3">
      <c r="A114" s="49"/>
    </row>
  </sheetData>
  <mergeCells count="21">
    <mergeCell ref="A10:H10"/>
    <mergeCell ref="A11:H11"/>
    <mergeCell ref="A12:H12"/>
    <mergeCell ref="A13:H13"/>
    <mergeCell ref="A14:H14"/>
    <mergeCell ref="H103:H104"/>
    <mergeCell ref="F88:F90"/>
    <mergeCell ref="D103:D104"/>
    <mergeCell ref="H88:H90"/>
    <mergeCell ref="A103:A104"/>
    <mergeCell ref="B103:B104"/>
    <mergeCell ref="C103:C104"/>
    <mergeCell ref="E103:E104"/>
    <mergeCell ref="G88:G90"/>
    <mergeCell ref="A88:A90"/>
    <mergeCell ref="B88:B90"/>
    <mergeCell ref="C88:C90"/>
    <mergeCell ref="D88:D90"/>
    <mergeCell ref="E88:E90"/>
    <mergeCell ref="F103:F104"/>
    <mergeCell ref="G103:G104"/>
  </mergeCells>
  <pageMargins left="0.51181102362204722" right="0.51181102362204722" top="1.3385826771653544" bottom="0.55118110236220474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6</vt:lpstr>
      <vt:lpstr>Прил 7</vt:lpstr>
      <vt:lpstr>Прил 8</vt:lpstr>
      <vt:lpstr>Прил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2021-09-26T10:42:18Z</dcterms:modified>
</cp:coreProperties>
</file>