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Прил 4" sheetId="1" r:id="rId1"/>
    <sheet name="Прил 5" sheetId="2" r:id="rId2"/>
    <sheet name="Прил 6" sheetId="3" r:id="rId3"/>
    <sheet name="Прил 7" sheetId="4" r:id="rId4"/>
  </sheets>
  <calcPr calcId="124519"/>
</workbook>
</file>

<file path=xl/calcChain.xml><?xml version="1.0" encoding="utf-8"?>
<calcChain xmlns="http://schemas.openxmlformats.org/spreadsheetml/2006/main">
  <c r="F120" i="4"/>
  <c r="G116" l="1"/>
  <c r="H116"/>
  <c r="F116"/>
  <c r="G16"/>
  <c r="H16"/>
  <c r="F16"/>
  <c r="H76"/>
  <c r="G76"/>
  <c r="G75" s="1"/>
  <c r="F76"/>
  <c r="H75"/>
  <c r="F75"/>
  <c r="H150" i="3"/>
  <c r="H149" s="1"/>
  <c r="H148" s="1"/>
  <c r="G150"/>
  <c r="F150"/>
  <c r="F149" s="1"/>
  <c r="F148" s="1"/>
  <c r="G149"/>
  <c r="G148" s="1"/>
  <c r="H146"/>
  <c r="G146"/>
  <c r="G145" s="1"/>
  <c r="G144" s="1"/>
  <c r="G143" s="1"/>
  <c r="G142" s="1"/>
  <c r="F146"/>
  <c r="H145"/>
  <c r="H144" s="1"/>
  <c r="H143" s="1"/>
  <c r="H142" s="1"/>
  <c r="F145"/>
  <c r="F144" s="1"/>
  <c r="F143" s="1"/>
  <c r="F142" s="1"/>
  <c r="H140"/>
  <c r="H139" s="1"/>
  <c r="G140"/>
  <c r="F140"/>
  <c r="F139" s="1"/>
  <c r="G139"/>
  <c r="H136"/>
  <c r="H135" s="1"/>
  <c r="G136"/>
  <c r="F136"/>
  <c r="F135" s="1"/>
  <c r="G135"/>
  <c r="G134" s="1"/>
  <c r="G133"/>
  <c r="G132" s="1"/>
  <c r="H129"/>
  <c r="F129"/>
  <c r="H127"/>
  <c r="G127"/>
  <c r="F127"/>
  <c r="H125"/>
  <c r="G125"/>
  <c r="F125"/>
  <c r="H123"/>
  <c r="G123"/>
  <c r="F123"/>
  <c r="H121"/>
  <c r="G121"/>
  <c r="F121"/>
  <c r="H119"/>
  <c r="G119"/>
  <c r="F119"/>
  <c r="H116"/>
  <c r="G116"/>
  <c r="F116"/>
  <c r="H115"/>
  <c r="H114" s="1"/>
  <c r="G115"/>
  <c r="G113" s="1"/>
  <c r="G112" s="1"/>
  <c r="F115"/>
  <c r="F114" s="1"/>
  <c r="G114"/>
  <c r="F113"/>
  <c r="F112" s="1"/>
  <c r="H110"/>
  <c r="F110"/>
  <c r="F107" s="1"/>
  <c r="F102" s="1"/>
  <c r="F101" s="1"/>
  <c r="H109"/>
  <c r="G107"/>
  <c r="H105"/>
  <c r="G105"/>
  <c r="G104" s="1"/>
  <c r="F105"/>
  <c r="H104"/>
  <c r="H103" s="1"/>
  <c r="F104"/>
  <c r="F103" s="1"/>
  <c r="H102"/>
  <c r="H101" s="1"/>
  <c r="H99"/>
  <c r="H98" s="1"/>
  <c r="G99"/>
  <c r="F99"/>
  <c r="F98" s="1"/>
  <c r="G98"/>
  <c r="H97"/>
  <c r="H96" s="1"/>
  <c r="G97"/>
  <c r="F97"/>
  <c r="F96" s="1"/>
  <c r="G96"/>
  <c r="H93"/>
  <c r="G93"/>
  <c r="F93"/>
  <c r="H91"/>
  <c r="G91"/>
  <c r="F91"/>
  <c r="H90"/>
  <c r="H89" s="1"/>
  <c r="G90"/>
  <c r="G89" s="1"/>
  <c r="F90"/>
  <c r="F88" s="1"/>
  <c r="F87" s="1"/>
  <c r="F89"/>
  <c r="H85"/>
  <c r="G85"/>
  <c r="F85"/>
  <c r="H83"/>
  <c r="G83"/>
  <c r="F83"/>
  <c r="H81"/>
  <c r="H80" s="1"/>
  <c r="G81"/>
  <c r="F81"/>
  <c r="F80" s="1"/>
  <c r="H73"/>
  <c r="G73"/>
  <c r="G72" s="1"/>
  <c r="G71" s="1"/>
  <c r="G70" s="1"/>
  <c r="F73"/>
  <c r="H72"/>
  <c r="H71" s="1"/>
  <c r="H70" s="1"/>
  <c r="F72"/>
  <c r="F71" s="1"/>
  <c r="F70" s="1"/>
  <c r="H67"/>
  <c r="H66" s="1"/>
  <c r="G67"/>
  <c r="G66" s="1"/>
  <c r="F67"/>
  <c r="F66" s="1"/>
  <c r="H59"/>
  <c r="G59"/>
  <c r="G58" s="1"/>
  <c r="F59"/>
  <c r="H58"/>
  <c r="H57" s="1"/>
  <c r="F58"/>
  <c r="F57" s="1"/>
  <c r="H56"/>
  <c r="H55" s="1"/>
  <c r="H54" s="1"/>
  <c r="F56"/>
  <c r="F55" s="1"/>
  <c r="F54" s="1"/>
  <c r="H52"/>
  <c r="H51" s="1"/>
  <c r="G52"/>
  <c r="G51" s="1"/>
  <c r="F52"/>
  <c r="F51" s="1"/>
  <c r="H47"/>
  <c r="G47"/>
  <c r="G46" s="1"/>
  <c r="G44" s="1"/>
  <c r="F47"/>
  <c r="H46"/>
  <c r="H44" s="1"/>
  <c r="F46"/>
  <c r="F44" s="1"/>
  <c r="H41"/>
  <c r="H40" s="1"/>
  <c r="H39" s="1"/>
  <c r="H38" s="1"/>
  <c r="G41"/>
  <c r="G40" s="1"/>
  <c r="G39" s="1"/>
  <c r="G38" s="1"/>
  <c r="F41"/>
  <c r="F40" s="1"/>
  <c r="F39" s="1"/>
  <c r="F38" s="1"/>
  <c r="H36"/>
  <c r="H35" s="1"/>
  <c r="H34" s="1"/>
  <c r="H33" s="1"/>
  <c r="G36"/>
  <c r="G35" s="1"/>
  <c r="G34" s="1"/>
  <c r="G33" s="1"/>
  <c r="F36"/>
  <c r="F35" s="1"/>
  <c r="F34" s="1"/>
  <c r="F33" s="1"/>
  <c r="H28"/>
  <c r="H27" s="1"/>
  <c r="G28"/>
  <c r="G27" s="1"/>
  <c r="G25" s="1"/>
  <c r="F28"/>
  <c r="F27" s="1"/>
  <c r="F26" s="1"/>
  <c r="H22"/>
  <c r="H21" s="1"/>
  <c r="G22"/>
  <c r="G21" s="1"/>
  <c r="F22"/>
  <c r="F21" s="1"/>
  <c r="H19" i="2"/>
  <c r="I19"/>
  <c r="G19"/>
  <c r="F53" i="4"/>
  <c r="F52" s="1"/>
  <c r="H80" i="2"/>
  <c r="G80"/>
  <c r="H84"/>
  <c r="I84"/>
  <c r="I80" s="1"/>
  <c r="G84"/>
  <c r="F50" i="3" l="1"/>
  <c r="F49"/>
  <c r="F65"/>
  <c r="F64"/>
  <c r="F63" s="1"/>
  <c r="F62" s="1"/>
  <c r="F25"/>
  <c r="F24" s="1"/>
  <c r="G88"/>
  <c r="G87" s="1"/>
  <c r="H113"/>
  <c r="H112" s="1"/>
  <c r="H95" s="1"/>
  <c r="F79"/>
  <c r="F78"/>
  <c r="F77" s="1"/>
  <c r="F76" s="1"/>
  <c r="G20"/>
  <c r="G19"/>
  <c r="G18" s="1"/>
  <c r="H26"/>
  <c r="H25"/>
  <c r="H24" s="1"/>
  <c r="H50"/>
  <c r="H49"/>
  <c r="H43" s="1"/>
  <c r="H65"/>
  <c r="H64"/>
  <c r="H63" s="1"/>
  <c r="H79"/>
  <c r="H78"/>
  <c r="H77" s="1"/>
  <c r="F43"/>
  <c r="G80"/>
  <c r="G79" s="1"/>
  <c r="H88"/>
  <c r="H87" s="1"/>
  <c r="G131"/>
  <c r="F95"/>
  <c r="G57"/>
  <c r="G56"/>
  <c r="G55" s="1"/>
  <c r="G54" s="1"/>
  <c r="G103"/>
  <c r="G102"/>
  <c r="G101" s="1"/>
  <c r="G95" s="1"/>
  <c r="F134"/>
  <c r="F133"/>
  <c r="H134"/>
  <c r="H133"/>
  <c r="F19"/>
  <c r="F18" s="1"/>
  <c r="F20"/>
  <c r="H20"/>
  <c r="H19"/>
  <c r="H18" s="1"/>
  <c r="G24"/>
  <c r="G26"/>
  <c r="G49"/>
  <c r="G43" s="1"/>
  <c r="G50"/>
  <c r="G65"/>
  <c r="G64"/>
  <c r="G63" s="1"/>
  <c r="G62" s="1"/>
  <c r="G78"/>
  <c r="G77" s="1"/>
  <c r="H62"/>
  <c r="H114" i="2"/>
  <c r="H113" s="1"/>
  <c r="I114"/>
  <c r="I113" s="1"/>
  <c r="G114"/>
  <c r="G76" i="3" l="1"/>
  <c r="F17"/>
  <c r="G17"/>
  <c r="G152" s="1"/>
  <c r="H76"/>
  <c r="H17"/>
  <c r="H152" s="1"/>
  <c r="H132"/>
  <c r="H131"/>
  <c r="F132"/>
  <c r="F131"/>
  <c r="I112" i="2"/>
  <c r="I111" s="1"/>
  <c r="H112"/>
  <c r="H111" s="1"/>
  <c r="G112"/>
  <c r="G111" s="1"/>
  <c r="G113"/>
  <c r="G20" i="4"/>
  <c r="H20"/>
  <c r="F20"/>
  <c r="I27" i="2"/>
  <c r="H27"/>
  <c r="G27"/>
  <c r="H118"/>
  <c r="I118"/>
  <c r="G118"/>
  <c r="H120"/>
  <c r="I120"/>
  <c r="G120"/>
  <c r="H115"/>
  <c r="I115"/>
  <c r="G115"/>
  <c r="H92"/>
  <c r="H89" s="1"/>
  <c r="H88" s="1"/>
  <c r="I92"/>
  <c r="I89" s="1"/>
  <c r="I88" s="1"/>
  <c r="G92"/>
  <c r="G89" s="1"/>
  <c r="G88" s="1"/>
  <c r="F152" i="3" l="1"/>
  <c r="G65" i="4"/>
  <c r="G63" s="1"/>
  <c r="H65"/>
  <c r="H63" s="1"/>
  <c r="F65"/>
  <c r="G90" i="2"/>
  <c r="H39" i="4" l="1"/>
  <c r="H35"/>
  <c r="G35"/>
  <c r="F35"/>
  <c r="I128" i="2"/>
  <c r="G128"/>
  <c r="C28" i="1" l="1"/>
  <c r="G123" i="4" l="1"/>
  <c r="H123"/>
  <c r="I72" i="2"/>
  <c r="H72"/>
  <c r="C23" i="1" l="1"/>
  <c r="I109" i="2" l="1"/>
  <c r="I108" s="1"/>
  <c r="G109"/>
  <c r="G106" s="1"/>
  <c r="H106"/>
  <c r="F123" i="4" l="1"/>
  <c r="G72" i="2"/>
  <c r="H53" i="4" l="1"/>
  <c r="G53"/>
  <c r="G52" s="1"/>
  <c r="H49" l="1"/>
  <c r="H48" s="1"/>
  <c r="G49"/>
  <c r="G48" s="1"/>
  <c r="F49"/>
  <c r="I66" i="2"/>
  <c r="H66"/>
  <c r="G66"/>
  <c r="D23" i="1"/>
  <c r="E23"/>
  <c r="H118" i="4"/>
  <c r="H117" s="1"/>
  <c r="G118"/>
  <c r="G117" s="1"/>
  <c r="F118"/>
  <c r="F117" s="1"/>
  <c r="I35" i="2"/>
  <c r="I34" s="1"/>
  <c r="I33" s="1"/>
  <c r="I32" s="1"/>
  <c r="H35"/>
  <c r="H34" s="1"/>
  <c r="H33" s="1"/>
  <c r="H32" s="1"/>
  <c r="G35"/>
  <c r="G34" s="1"/>
  <c r="G33" s="1"/>
  <c r="G32" s="1"/>
  <c r="C31" i="1" l="1"/>
  <c r="H73" i="4" l="1"/>
  <c r="H72" s="1"/>
  <c r="G73"/>
  <c r="G72" s="1"/>
  <c r="F73"/>
  <c r="F72" s="1"/>
  <c r="E28" i="1" l="1"/>
  <c r="D28"/>
  <c r="H62" i="4"/>
  <c r="F63"/>
  <c r="F62" s="1"/>
  <c r="G62"/>
  <c r="I90" i="2"/>
  <c r="I87" s="1"/>
  <c r="I86" s="1"/>
  <c r="H90"/>
  <c r="H87" s="1"/>
  <c r="H86" s="1"/>
  <c r="G87"/>
  <c r="G86" s="1"/>
  <c r="H38" i="4" l="1"/>
  <c r="G39"/>
  <c r="G38" s="1"/>
  <c r="F39"/>
  <c r="H87" l="1"/>
  <c r="H86" s="1"/>
  <c r="H84" s="1"/>
  <c r="H83" s="1"/>
  <c r="G87"/>
  <c r="G86" s="1"/>
  <c r="G84" s="1"/>
  <c r="G83" s="1"/>
  <c r="G46"/>
  <c r="G45" s="1"/>
  <c r="H111" l="1"/>
  <c r="H110" s="1"/>
  <c r="H106" s="1"/>
  <c r="H105" s="1"/>
  <c r="H104" s="1"/>
  <c r="G111"/>
  <c r="G110" s="1"/>
  <c r="G106" s="1"/>
  <c r="G105" s="1"/>
  <c r="G104" s="1"/>
  <c r="F111"/>
  <c r="F110" s="1"/>
  <c r="F106" s="1"/>
  <c r="F105" s="1"/>
  <c r="F104" s="1"/>
  <c r="I26" i="2" l="1"/>
  <c r="I21"/>
  <c r="I20" s="1"/>
  <c r="I18" s="1"/>
  <c r="I17" s="1"/>
  <c r="H26"/>
  <c r="H21"/>
  <c r="H20" s="1"/>
  <c r="H18" s="1"/>
  <c r="H17" s="1"/>
  <c r="G21"/>
  <c r="I24" l="1"/>
  <c r="I23" s="1"/>
  <c r="I25"/>
  <c r="H24"/>
  <c r="H23" s="1"/>
  <c r="H25"/>
  <c r="G20"/>
  <c r="G18" s="1"/>
  <c r="G17" s="1"/>
  <c r="H100" i="4"/>
  <c r="H99" s="1"/>
  <c r="H98" s="1"/>
  <c r="H97" s="1"/>
  <c r="G100"/>
  <c r="G99" s="1"/>
  <c r="G98" s="1"/>
  <c r="G97" s="1"/>
  <c r="F100"/>
  <c r="F99" s="1"/>
  <c r="F98" s="1"/>
  <c r="H92"/>
  <c r="H91" s="1"/>
  <c r="H90" s="1"/>
  <c r="H89" s="1"/>
  <c r="G92"/>
  <c r="G91" s="1"/>
  <c r="G90" s="1"/>
  <c r="G89" s="1"/>
  <c r="F92"/>
  <c r="F91" s="1"/>
  <c r="F90" s="1"/>
  <c r="F89" s="1"/>
  <c r="F87"/>
  <c r="F86" s="1"/>
  <c r="F84" s="1"/>
  <c r="F83" s="1"/>
  <c r="H58"/>
  <c r="H57" s="1"/>
  <c r="H46"/>
  <c r="H45" s="1"/>
  <c r="F30"/>
  <c r="F27"/>
  <c r="H40" i="2"/>
  <c r="I40"/>
  <c r="G82" i="4" l="1"/>
  <c r="G81" s="1"/>
  <c r="G85" s="1"/>
  <c r="H82"/>
  <c r="H81" s="1"/>
  <c r="H85" s="1"/>
  <c r="G124" i="2"/>
  <c r="G122"/>
  <c r="H127" i="4" l="1"/>
  <c r="H126" s="1"/>
  <c r="G127"/>
  <c r="G126" s="1"/>
  <c r="F127"/>
  <c r="F126" s="1"/>
  <c r="H120"/>
  <c r="H115" s="1"/>
  <c r="G120"/>
  <c r="G115" s="1"/>
  <c r="H69"/>
  <c r="H68" s="1"/>
  <c r="H67" s="1"/>
  <c r="G69"/>
  <c r="G68" s="1"/>
  <c r="G67" s="1"/>
  <c r="F69"/>
  <c r="F68" s="1"/>
  <c r="F67" s="1"/>
  <c r="G58"/>
  <c r="G57" s="1"/>
  <c r="F58"/>
  <c r="F57" s="1"/>
  <c r="H55"/>
  <c r="H52" s="1"/>
  <c r="F55"/>
  <c r="F48"/>
  <c r="F46"/>
  <c r="F45" s="1"/>
  <c r="H43"/>
  <c r="H42" s="1"/>
  <c r="H37" s="1"/>
  <c r="G43"/>
  <c r="G42" s="1"/>
  <c r="G37" s="1"/>
  <c r="F43"/>
  <c r="H33"/>
  <c r="H32" s="1"/>
  <c r="G33"/>
  <c r="G32" s="1"/>
  <c r="H30"/>
  <c r="H29" s="1"/>
  <c r="G30"/>
  <c r="G29" s="1"/>
  <c r="H27"/>
  <c r="H26" s="1"/>
  <c r="G27"/>
  <c r="G26" s="1"/>
  <c r="H24"/>
  <c r="H19" s="1"/>
  <c r="G24"/>
  <c r="G19" s="1"/>
  <c r="F33"/>
  <c r="F32" s="1"/>
  <c r="F29"/>
  <c r="F26"/>
  <c r="F24"/>
  <c r="F19" s="1"/>
  <c r="G114" l="1"/>
  <c r="G130" s="1"/>
  <c r="G17"/>
  <c r="H17"/>
  <c r="F17"/>
  <c r="F115"/>
  <c r="F38"/>
  <c r="F42"/>
  <c r="E37" i="1"/>
  <c r="D37"/>
  <c r="C37"/>
  <c r="E35"/>
  <c r="D35"/>
  <c r="C35"/>
  <c r="E31"/>
  <c r="D31"/>
  <c r="E25"/>
  <c r="D25"/>
  <c r="C25"/>
  <c r="E17"/>
  <c r="D17"/>
  <c r="C17"/>
  <c r="I149" i="2"/>
  <c r="H149"/>
  <c r="I148"/>
  <c r="I147" s="1"/>
  <c r="H148"/>
  <c r="H147" s="1"/>
  <c r="G149"/>
  <c r="G148" s="1"/>
  <c r="G147" s="1"/>
  <c r="I145"/>
  <c r="H145"/>
  <c r="I144"/>
  <c r="I143" s="1"/>
  <c r="I142" s="1"/>
  <c r="I141" s="1"/>
  <c r="H144"/>
  <c r="H143" s="1"/>
  <c r="H142" s="1"/>
  <c r="H141" s="1"/>
  <c r="G145"/>
  <c r="G144" s="1"/>
  <c r="G143" s="1"/>
  <c r="G142" s="1"/>
  <c r="G141" s="1"/>
  <c r="I135"/>
  <c r="I134" s="1"/>
  <c r="I133" s="1"/>
  <c r="H135"/>
  <c r="H134" s="1"/>
  <c r="H133" s="1"/>
  <c r="G135"/>
  <c r="G134" s="1"/>
  <c r="G133" s="1"/>
  <c r="I139"/>
  <c r="I138" s="1"/>
  <c r="H139"/>
  <c r="H138" s="1"/>
  <c r="G139"/>
  <c r="G138" s="1"/>
  <c r="I126"/>
  <c r="H126"/>
  <c r="I124"/>
  <c r="H124"/>
  <c r="I122"/>
  <c r="H122"/>
  <c r="I104"/>
  <c r="I103" s="1"/>
  <c r="H104"/>
  <c r="H103" s="1"/>
  <c r="I98"/>
  <c r="I97" s="1"/>
  <c r="H98"/>
  <c r="H97" s="1"/>
  <c r="I96"/>
  <c r="H96"/>
  <c r="I95"/>
  <c r="H95"/>
  <c r="G126"/>
  <c r="G104"/>
  <c r="G103" s="1"/>
  <c r="G98"/>
  <c r="I82"/>
  <c r="I79" s="1"/>
  <c r="H82"/>
  <c r="H79" s="1"/>
  <c r="G82"/>
  <c r="G79" s="1"/>
  <c r="G78" s="1"/>
  <c r="I71"/>
  <c r="H71"/>
  <c r="I70"/>
  <c r="H70"/>
  <c r="I69"/>
  <c r="H69"/>
  <c r="G71"/>
  <c r="G70" s="1"/>
  <c r="G69" s="1"/>
  <c r="I65"/>
  <c r="H65"/>
  <c r="G65"/>
  <c r="I58"/>
  <c r="I57" s="1"/>
  <c r="H58"/>
  <c r="H57" s="1"/>
  <c r="G58"/>
  <c r="I51"/>
  <c r="H51"/>
  <c r="I50"/>
  <c r="I49" s="1"/>
  <c r="H50"/>
  <c r="H49" s="1"/>
  <c r="I48"/>
  <c r="H48"/>
  <c r="I46"/>
  <c r="H46"/>
  <c r="I45"/>
  <c r="H45"/>
  <c r="I43"/>
  <c r="I42" s="1"/>
  <c r="H43"/>
  <c r="G51"/>
  <c r="G50" s="1"/>
  <c r="G46"/>
  <c r="G45" s="1"/>
  <c r="G43" s="1"/>
  <c r="I39"/>
  <c r="H39"/>
  <c r="I38"/>
  <c r="I37" s="1"/>
  <c r="H38"/>
  <c r="H37" s="1"/>
  <c r="G40"/>
  <c r="G39" s="1"/>
  <c r="G38" s="1"/>
  <c r="G37" s="1"/>
  <c r="G26"/>
  <c r="G18" i="4" l="1"/>
  <c r="H114"/>
  <c r="H130" s="1"/>
  <c r="H18"/>
  <c r="I101" i="2"/>
  <c r="I100" s="1"/>
  <c r="I102"/>
  <c r="H101"/>
  <c r="H100" s="1"/>
  <c r="H102"/>
  <c r="G101"/>
  <c r="G100" s="1"/>
  <c r="G102"/>
  <c r="I77"/>
  <c r="I76" s="1"/>
  <c r="I75" s="1"/>
  <c r="I78"/>
  <c r="H77"/>
  <c r="H78"/>
  <c r="I63"/>
  <c r="I62" s="1"/>
  <c r="I61" s="1"/>
  <c r="I64"/>
  <c r="H63"/>
  <c r="H62" s="1"/>
  <c r="H64"/>
  <c r="G63"/>
  <c r="G62" s="1"/>
  <c r="G64"/>
  <c r="I55"/>
  <c r="I54" s="1"/>
  <c r="I53" s="1"/>
  <c r="I56"/>
  <c r="H55"/>
  <c r="H54" s="1"/>
  <c r="H53" s="1"/>
  <c r="H56"/>
  <c r="G48"/>
  <c r="G49"/>
  <c r="G25"/>
  <c r="G24"/>
  <c r="I16"/>
  <c r="H42"/>
  <c r="H16" s="1"/>
  <c r="I94"/>
  <c r="C40" i="1"/>
  <c r="D40"/>
  <c r="H94" i="2"/>
  <c r="G132"/>
  <c r="G130" s="1"/>
  <c r="I132"/>
  <c r="I131" s="1"/>
  <c r="G96"/>
  <c r="G95" s="1"/>
  <c r="G97"/>
  <c r="H132"/>
  <c r="H130" s="1"/>
  <c r="F37" i="4"/>
  <c r="F18" s="1"/>
  <c r="E40" i="1"/>
  <c r="G61" i="2"/>
  <c r="G94"/>
  <c r="H76"/>
  <c r="H75" s="1"/>
  <c r="H61"/>
  <c r="G57"/>
  <c r="G23"/>
  <c r="F97" i="4"/>
  <c r="F82" s="1"/>
  <c r="F81" s="1"/>
  <c r="F85" s="1"/>
  <c r="G42" i="2"/>
  <c r="G77"/>
  <c r="G76" s="1"/>
  <c r="G75" s="1"/>
  <c r="H151" l="1"/>
  <c r="G55"/>
  <c r="G54" s="1"/>
  <c r="G53" s="1"/>
  <c r="G56"/>
  <c r="F114" i="4"/>
  <c r="F130" s="1"/>
  <c r="I130" i="2"/>
  <c r="I151" s="1"/>
  <c r="G131"/>
  <c r="G16"/>
  <c r="G151" s="1"/>
  <c r="H131"/>
</calcChain>
</file>

<file path=xl/sharedStrings.xml><?xml version="1.0" encoding="utf-8"?>
<sst xmlns="http://schemas.openxmlformats.org/spreadsheetml/2006/main" count="1495" uniqueCount="258">
  <si>
    <t>Код</t>
  </si>
  <si>
    <t>Наименование разделов и подразделов</t>
  </si>
  <si>
    <t>Общегосударственные вопросы</t>
  </si>
  <si>
    <r>
      <t xml:space="preserve"> </t>
    </r>
    <r>
      <rPr>
        <sz val="14"/>
        <color theme="1"/>
        <rFont val="Times New Roman"/>
        <family val="1"/>
        <charset val="204"/>
      </rPr>
      <t>Функционирование высшего должностного лица субъекта Российской Федерации и муниципального образования</t>
    </r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</si>
  <si>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</si>
  <si>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Резервный фонд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</si>
  <si>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</si>
  <si>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</si>
  <si>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</si>
  <si>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</si>
  <si>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</si>
  <si>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</si>
  <si>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</si>
  <si>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</si>
  <si>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</si>
  <si>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</si>
  <si>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</si>
  <si>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кинематография, средства массовой информации</t>
  </si>
  <si>
    <t>Культура</t>
  </si>
  <si>
    <t>Физическая культура и спорт</t>
  </si>
  <si>
    <t>Массовый спорт</t>
  </si>
  <si>
    <t>ИТОГО РАСХОДОВ</t>
  </si>
  <si>
    <t>(тыс. рублей)</t>
  </si>
  <si>
    <t xml:space="preserve">РАСПРЕДЕЛЕНИЕ БЮДЖЕТНЫХ АССИГНОВАНИЙ БЮДЖЕТА МУНИЦИПАЛЬНОГО </t>
  </si>
  <si>
    <t>ПО РАЗДЕЛАМ И ПОДРАЗДЕЛАМ РАСХОДОВ КЛАССИФИКАЦИИ  РАСХОДОВ БЮДЖЕТОВ</t>
  </si>
  <si>
    <t>Приложение № 6</t>
  </si>
  <si>
    <t>к решению Совета депутатов</t>
  </si>
  <si>
    <t>муниципального образования</t>
  </si>
  <si>
    <t>Мичуринский сельсовет</t>
  </si>
  <si>
    <t>«О бюджете муниципального</t>
  </si>
  <si>
    <t>образования Мичуринский</t>
  </si>
  <si>
    <t>Наименование</t>
  </si>
  <si>
    <t>ВЕД</t>
  </si>
  <si>
    <t>РЗ</t>
  </si>
  <si>
    <t>ПР</t>
  </si>
  <si>
    <t>ЦСР</t>
  </si>
  <si>
    <t>ВР</t>
  </si>
  <si>
    <t>Администрация муниципального образования Мичуринский сельсовет</t>
  </si>
  <si>
    <t xml:space="preserve">Общегосударственные вопросы </t>
  </si>
  <si>
    <t>Функционирование высшего должностного лица субъекта Российской Федерации и муниципального образования</t>
  </si>
  <si>
    <t>Непрограммные мероприятия</t>
  </si>
  <si>
    <t>76 0 00 00000</t>
  </si>
  <si>
    <t>Глава муниципального образования</t>
  </si>
  <si>
    <t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</si>
  <si>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</si>
  <si>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Центральный аппарат</t>
  </si>
  <si>
    <t>Расходы на выплату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</si>
  <si>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</si>
  <si>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прочих налогов, сборов и иных платежей</t>
  </si>
  <si>
    <t>Резервные фонды</t>
  </si>
  <si>
    <t>Прочие непрограммные мероприятия</t>
  </si>
  <si>
    <t>76 2 00 00000</t>
  </si>
  <si>
    <t>Резервные средства</t>
  </si>
  <si>
    <t>Межбюджетные трансферты бюджету муниципального района из бюджета поселения на осуществление части полномочий по организации исполнения бюджета поселения</t>
  </si>
  <si>
    <t>Иные межбюджетные трансферты</t>
  </si>
  <si>
    <t>Муниципальная программа «Устойчивое развитие территории муниципального образования Мичуринский сельсовет на 2017-2023 годы»</t>
  </si>
  <si>
    <t>82 0 00 00000</t>
  </si>
  <si>
    <t>82 0 07 00000</t>
  </si>
  <si>
    <t>Оценка недвижимости, признание прав и регулирование отношений по государственной и муниципальной собственности</t>
  </si>
  <si>
    <t>82 0 07 10080</t>
  </si>
  <si>
    <t>Проведение мероприятий, связанных с обеспечением первичных мер пожарной безопасности</t>
  </si>
  <si>
    <t>Непрограммные мероприятии</t>
  </si>
  <si>
    <t>Мероприятия направленные на охрану общественного порядка на территории сельского поселения</t>
  </si>
  <si>
    <t>76 2 00 60180</t>
  </si>
  <si>
    <t>Иные выплаты за исключением фонда оплаты труда государственных (муниципальных) органов, лицам, привлеченных согласно законодательства для выплаты отдельными полномочиями</t>
  </si>
  <si>
    <t>Национальная  экономика</t>
  </si>
  <si>
    <t>Дорожное хозяйство (дорожные фонды)</t>
  </si>
  <si>
    <t>Содержание  и ремонт автомобильных дорог общего пользования населенных пунктов</t>
  </si>
  <si>
    <t>Содержание жилищного фонда</t>
  </si>
  <si>
    <t>76 2 00 70090</t>
  </si>
  <si>
    <t>Мероприятия в области коммунального хозяйства</t>
  </si>
  <si>
    <t xml:space="preserve"> Иные закупки товаров, работ и услуг для обеспечения государственных (муниципальных) нужд</t>
  </si>
  <si>
    <t>82 0 01 00000</t>
  </si>
  <si>
    <t>Озеленение</t>
  </si>
  <si>
    <t>82 0 01 70050</t>
  </si>
  <si>
    <t xml:space="preserve">82 0 01 70050 </t>
  </si>
  <si>
    <t>Организация и содержание мест захоронения</t>
  </si>
  <si>
    <t>82 0 01 70060</t>
  </si>
  <si>
    <t xml:space="preserve">82 0 01 70060 </t>
  </si>
  <si>
    <t>Прочее благоустройство</t>
  </si>
  <si>
    <t>82 0 01 70070</t>
  </si>
  <si>
    <t xml:space="preserve">82 0 01 70070 </t>
  </si>
  <si>
    <t>Культура и кинематография</t>
  </si>
  <si>
    <t xml:space="preserve">Культура </t>
  </si>
  <si>
    <t>82 0 02 00000</t>
  </si>
  <si>
    <t>Организация культурно-досуговой деятельности</t>
  </si>
  <si>
    <t>Организация библиотечного обслуживания населения</t>
  </si>
  <si>
    <t>82 0 04 00000</t>
  </si>
  <si>
    <t>Обеспечение деятельности по организации проведения в соответствии с календарным планом  физкультурных и спортивных мероприятий</t>
  </si>
  <si>
    <t>82 0 04 70100</t>
  </si>
  <si>
    <t>Условно-утвержденные расходы</t>
  </si>
  <si>
    <t>99 9 99 99999</t>
  </si>
  <si>
    <t xml:space="preserve">ИТОГО РАСХОДОВ        </t>
  </si>
  <si>
    <t>01</t>
  </si>
  <si>
    <t>02</t>
  </si>
  <si>
    <t>03</t>
  </si>
  <si>
    <t>04</t>
  </si>
  <si>
    <t>05</t>
  </si>
  <si>
    <t>08</t>
  </si>
  <si>
    <t>09</t>
  </si>
  <si>
    <t>11</t>
  </si>
  <si>
    <t>Приложение № 7</t>
  </si>
  <si>
    <t>ВЕДОМСТВЕННАЯ СТРУКТУРА РАСХОДОВ МУНИЦИПАЛЬНОГО ОБРАЗОВАНИЯ</t>
  </si>
  <si>
    <t xml:space="preserve">РАСПРЕДЕЛЕНИЕ БЮДЖЕТНЫХ АССИГНОВАНИЙ БЮДЖЕТА МУНИЦИПАЛЬНОГО ОБРАЗОВАНИЯ </t>
  </si>
  <si>
    <t xml:space="preserve"> РАЗДЕЛАМ И ПОДРАЗДЕЛАМ, ЦЕЛЕВЫМ СТАТЬЯМ И ВИДАМ РАСХОДОВ КЛАССИФИКАЦИИ </t>
  </si>
  <si>
    <t>РАСХОДОВ БЮДЖЕТОВ</t>
  </si>
  <si>
    <t xml:space="preserve">РАСПРЕДЕЛЕНИЕ БЮДЖЕТНЫХ АССИГНОВАНИЙ ПО ЦЕЛЕВЫМ СТАТЬЯМ (МУНИЦИПАЛЬНЫМ </t>
  </si>
  <si>
    <t>ПРОГРАММАМ МИЧУРИНСКОГО СЕЛЬСОВЕТА И НЕПРОГРАММНЫМ НАПРАВЛЕНИЯМ ДЕЯТЕЛЬНОСТИ),</t>
  </si>
  <si>
    <t>Основное мероприятие «Озеленение территорий сельского поселения»</t>
  </si>
  <si>
    <t>Основное мероприятие «Организация и содержание мест захоронения на территорий сельского поселения»</t>
  </si>
  <si>
    <t>Организация культурно-досуговых мероприятий</t>
  </si>
  <si>
    <t>Основное мероприятие «Проведение спортивных мероприятий»</t>
  </si>
  <si>
    <t>Обеспечение деятельности по организации проведения в соответствии с календарным планом физкультурных и спортивных мероприятий</t>
  </si>
  <si>
    <t>Капитальный ремонт и ремонт автомобильных дорог общего пользования населенных пунктов</t>
  </si>
  <si>
    <t>НЕПРОГРАММНЫЕ МЕРОПРИЯТИЯ</t>
  </si>
  <si>
    <t>01 00</t>
  </si>
  <si>
    <t>01 02</t>
  </si>
  <si>
    <t>01 04</t>
  </si>
  <si>
    <t>01 11</t>
  </si>
  <si>
    <t>01 13</t>
  </si>
  <si>
    <t>02 00</t>
  </si>
  <si>
    <t>02 03</t>
  </si>
  <si>
    <t>03 00</t>
  </si>
  <si>
    <t>03 10</t>
  </si>
  <si>
    <t>03 14</t>
  </si>
  <si>
    <t>04 00</t>
  </si>
  <si>
    <t>04 09</t>
  </si>
  <si>
    <t>05 00</t>
  </si>
  <si>
    <t>05 01</t>
  </si>
  <si>
    <t>05 02</t>
  </si>
  <si>
    <t>05 03</t>
  </si>
  <si>
    <t>08 00</t>
  </si>
  <si>
    <t>08 01</t>
  </si>
  <si>
    <t>11 02</t>
  </si>
  <si>
    <t>99 99</t>
  </si>
  <si>
    <t>92 0 00 00000</t>
  </si>
  <si>
    <t>92 0 02 10020</t>
  </si>
  <si>
    <t>92 0 01 00000</t>
  </si>
  <si>
    <t>13</t>
  </si>
  <si>
    <t>739</t>
  </si>
  <si>
    <t>92 0 04 51180</t>
  </si>
  <si>
    <t>Социальные выплаты гражданам, кроме публичных нормативных социальных выплат</t>
  </si>
  <si>
    <t>320</t>
  </si>
  <si>
    <t>Основное мероприятие «Благоустройство территории сельского поселения»</t>
  </si>
  <si>
    <t>Основное мероприятие «Оценка недвижимости, признание прав и регулирование отношений по государственной и муниципальной собственности»</t>
  </si>
  <si>
    <t>76 2 00 10150</t>
  </si>
  <si>
    <t xml:space="preserve">Резервный фонд по чрезвычайным ситуациям муниципального образования </t>
  </si>
  <si>
    <t>Резервный фонд по чрезвычайным ситуациям муниципального образования</t>
  </si>
  <si>
    <t>12</t>
  </si>
  <si>
    <t>Мероприятия по землеустройству и землепользованию</t>
  </si>
  <si>
    <t>82 0 08 90150</t>
  </si>
  <si>
    <t>04 12</t>
  </si>
  <si>
    <t>01 07</t>
  </si>
  <si>
    <t>Обеспечение проведения выборов и референдумов</t>
  </si>
  <si>
    <t xml:space="preserve">Обеспечение проведения выборов и референдумов </t>
  </si>
  <si>
    <t>07</t>
  </si>
  <si>
    <t>Прочие непрограммные  мероприятия</t>
  </si>
  <si>
    <t>Проведение выборов в представительные органы муниципального образования</t>
  </si>
  <si>
    <t>76 2 00 10070</t>
  </si>
  <si>
    <t>880</t>
  </si>
  <si>
    <t>Специальные расходы</t>
  </si>
  <si>
    <t>630</t>
  </si>
  <si>
    <t>240</t>
  </si>
  <si>
    <t>Субсидии не коммерческим организациям (за исключением государственных (муниципальных) учреждений)</t>
  </si>
  <si>
    <t xml:space="preserve">РАЗДЕЛАМ, ГРУППАМ И ПОДГРУППАМ ВИДОВ РАСХОДОВ КЛАССИФИКАЦИИ 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</si>
  <si>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2019-2024 годы»</t>
  </si>
  <si>
    <t>82 0 06 S0410</t>
  </si>
  <si>
    <t>14</t>
  </si>
  <si>
    <t>Основное мероприятие «Организация деятельности по накоплению и транспортировке ТКО на территории поселения»</t>
  </si>
  <si>
    <t>82 0 13 00000</t>
  </si>
  <si>
    <t>2023 год</t>
  </si>
  <si>
    <t>82 0 13 L5760</t>
  </si>
  <si>
    <r>
      <t>Муниципальная программа «</t>
    </r>
    <r>
      <rPr>
        <sz val="14"/>
        <rFont val="Times New Roman"/>
        <family val="1"/>
        <charset val="204"/>
      </rPr>
      <t>Комплексное</t>
    </r>
    <r>
      <rPr>
        <sz val="14"/>
        <color theme="1"/>
        <rFont val="Times New Roman"/>
        <family val="1"/>
        <charset val="204"/>
      </rPr>
      <t xml:space="preserve"> развитие сельских территории муниципального образования Мичуринский сельсовет на 2021-2023 годы»</t>
    </r>
  </si>
  <si>
    <t>Основное мероприятие "Обеспечение комплексного развития сельских поселений"</t>
  </si>
  <si>
    <t>Обеспечение комплексного развития сельских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</si>
  <si>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</si>
  <si>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общественные вопросы</t>
  </si>
  <si>
    <t>2024 год</t>
  </si>
  <si>
    <t>от_____________г №___</t>
  </si>
  <si>
    <t>Мероприятия по приведению документов территориального планирования и градостроительного зонирования муниципальных образований Оренбургской области в цифровой формат, соответствующий требованиям к отраслевым пространственным данным для включения в ГИСОГД Оренбургской области</t>
  </si>
  <si>
    <t>82 0 08 S1510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</si>
  <si>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</si>
  <si>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от ______________г №___</t>
  </si>
  <si>
    <t>от_________________г №____</t>
  </si>
  <si>
    <t>ПРОГРАМНЫЕ МЕРОПРИЯТИЯ</t>
  </si>
  <si>
    <t>Приложение № 4</t>
  </si>
  <si>
    <t>Приложение № 5</t>
  </si>
  <si>
    <t>Основное мероприятие «Организация культурно-досуговых мероприятий в МО Мичуринский сельсовет на 2017-2022 годы»</t>
  </si>
  <si>
    <t>82 0 06 60700</t>
  </si>
  <si>
    <t>540</t>
  </si>
  <si>
    <t>сельсовет на 2023 год и плановый</t>
  </si>
  <si>
    <t>период 2024-2025 г.г.»</t>
  </si>
  <si>
    <t xml:space="preserve">от </t>
  </si>
  <si>
    <t xml:space="preserve">ОБРАЗОВАНИЯ МИЧУРИНСКИЙ СЕЛЬСОВЕТ НА 2023 ГОД И ПЛАНОВЫЙ ПЕРИОД 2024-2025 ГОДОВ </t>
  </si>
  <si>
    <t>2025год</t>
  </si>
  <si>
    <t xml:space="preserve"> МИЧУРИНСКИЙ СЕЛЬСОВЕТ НА 2023 ГОД  И ПЛАНОВЫЙ ПЕРИОД 2024-2025 ГОДОВ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</si>
  <si>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области»</t>
  </si>
  <si>
    <t>Комплексы процессных мероприятий</t>
  </si>
  <si>
    <t>92 4 01 00000</t>
  </si>
  <si>
    <t>Комплексы процессных мероприятий «Осуществление исполнения полномочий главы муниципального образования и администрации Мичуринский сельсовет»</t>
  </si>
  <si>
    <t>92 4 01 10010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</si>
  <si>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»</t>
  </si>
  <si>
    <t>92 4 00 0000</t>
  </si>
  <si>
    <t>Комплексы процессных мероприятий «Обеспечение деятельности аппарата управления администрации Мичуринский сельсовет»</t>
  </si>
  <si>
    <t>92 4 02 00000</t>
  </si>
  <si>
    <t>92 4 02 10020</t>
  </si>
  <si>
    <t>Комплексы процессных мероприятий " Осуществление части полномочий по организации исполнение бюджета поселения"</t>
  </si>
  <si>
    <t>92 4 03 00000</t>
  </si>
  <si>
    <t>82 4 00 00000</t>
  </si>
  <si>
    <t>Комплексы процессных мероприятий «Оценка недвижимости, признание прав и регулирование отношений по государственной и муниципальной собственности</t>
  </si>
  <si>
    <t>82 4 07 00000</t>
  </si>
  <si>
    <t>82 4 07 10080</t>
  </si>
  <si>
    <t>Муниципальная программа «Муниципальное управление в муниципальном образовании Мичуринский сельсовет Акбулакского района Оренбургской области  »</t>
  </si>
  <si>
    <t>Комплексы процессных мероприятий «Осуществление первичного воинского учета  органами местного самоуправления поселений,муниципальных и городских округов»</t>
  </si>
  <si>
    <t>92 4 00 00000</t>
  </si>
  <si>
    <t>Осуществление первичного воинского учета  органами местного самоуправления поселений,муниципальных и городских округов</t>
  </si>
  <si>
    <t>Муниципальная программа «Устойчивое развитие территории муниципального образования Мичуринский сельсовет »</t>
  </si>
  <si>
    <t>Комплекс процессных мероприятий</t>
  </si>
  <si>
    <t>Комплекс процессных мероприятий «Мероприятия по землеустройству и землепользованию»</t>
  </si>
  <si>
    <t>82 4 08 00000</t>
  </si>
  <si>
    <t>82 4 08 90150</t>
  </si>
  <si>
    <t>10</t>
  </si>
  <si>
    <t>Комплекс процессных мероприятий «Обеспечение мер пожарной безопасности»</t>
  </si>
  <si>
    <t>82 4 05 00000</t>
  </si>
  <si>
    <t>82 4 05 70010</t>
  </si>
  <si>
    <t>Муниципальная программа «Устойчивое развитие территории муниципального образования Мичуринский сельсовет»</t>
  </si>
  <si>
    <t>Комплекс процесных мероприятий</t>
  </si>
  <si>
    <t>Комплекс процессных мероприятий «Ремонт и содержание автомобильных дорог общего пользования»</t>
  </si>
  <si>
    <t>82 4 06 00000</t>
  </si>
  <si>
    <t>82 4 06 70020</t>
  </si>
  <si>
    <t>Комплекс процессных мероприятий " Мероприятия в области коммунального хозяйства»</t>
  </si>
  <si>
    <t>82 4 09 00000</t>
  </si>
  <si>
    <t>82 4 09 70030</t>
  </si>
  <si>
    <t>Комплекс процессных мероприятий «Благоустройство территории сельского поселения»</t>
  </si>
  <si>
    <t>82 4 01 00000</t>
  </si>
  <si>
    <t>82 4 01 70070</t>
  </si>
  <si>
    <t xml:space="preserve">82 4 01 70070 </t>
  </si>
  <si>
    <t>80</t>
  </si>
  <si>
    <t>Комплекс процессных мероприятий «Организация культурно-досуговых мероприятий»</t>
  </si>
  <si>
    <t>82 4 02 00000</t>
  </si>
  <si>
    <t>82 4 02 70080</t>
  </si>
  <si>
    <t>Комплекс процессных мероприятий«Организация библиотечного обслуживания населения»</t>
  </si>
  <si>
    <t>82 4 03 00000</t>
  </si>
  <si>
    <t>82 4 03 70090</t>
  </si>
  <si>
    <t>МИЧУРИНСКИЙ СЕЛЬСОВЕТ НА 2023 ГОД И ПЛАНОВЫЙ ПЕРИОД 2024-2025 ГОДОВ ПО</t>
  </si>
  <si>
    <t>РАСХОДОВ НА 2023 ГОД И НА ПЛАНОВЫЙ ПЕРИОД 2024 И 2025 ГОДОВ</t>
  </si>
  <si>
    <t>Комплекс процессных мероприятий«Организация культурно-досуговых мероприятий</t>
  </si>
  <si>
    <t>Комплекс процессных мероприятий «Организация библиотечного обслуживания населения»</t>
  </si>
  <si>
    <t>Комплекс процессных мероприятий «Проведение спортивных мероприятий»</t>
  </si>
  <si>
    <t>Комплекс процессных мероприятий "Мероприятия в области коммунального хозяйства"</t>
  </si>
  <si>
    <t>Комплекс процессных мероприятий «Осуществление исполнения полномочий главы муниципального образования и администрации Мичуринский сельсовет»</t>
  </si>
  <si>
    <t>Комплекс процессных мероприятий «Обеспечение деятельности аппарата управления администрации Мичуринский сельсовет»</t>
  </si>
  <si>
    <t>Комплекс процессных мероприятий" Осуществление части полномочий по организации исполнение бюджета поселения"</t>
  </si>
  <si>
    <t>850</t>
  </si>
  <si>
    <t>Основное мероприятие «Осуществление первичного воинского учета органами местного самоуправления поселений,муниципальных и городских округов»</t>
  </si>
  <si>
    <t>92 4 01 10020</t>
  </si>
  <si>
    <t>92 4 02 90090</t>
  </si>
  <si>
    <t>92 4 03 51180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</si>
</sst>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0" xfId="0" applyNumberFormat="1" applyFont="1" applyProtection="1"/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49" fontId="2" fillId="0" borderId="4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right" wrapText="1"/>
    </xf>
    <xf numFmtId="0" fontId="1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center" wrapText="1"/>
    </xf>
    <xf numFmtId="164" fontId="1" fillId="0" borderId="4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49" fontId="1" fillId="0" borderId="7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5" xfId="0" applyFont="1" applyBorder="1" applyAlignment="1">
      <alignment wrapText="1"/>
    </xf>
    <xf numFmtId="49" fontId="1" fillId="0" borderId="8" xfId="0" applyNumberFormat="1" applyFont="1" applyBorder="1" applyAlignment="1">
      <alignment horizontal="center" wrapText="1"/>
    </xf>
    <xf numFmtId="164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horizontal="center" wrapText="1"/>
    </xf>
    <xf numFmtId="164" fontId="1" fillId="0" borderId="9" xfId="0" applyNumberFormat="1" applyFont="1" applyBorder="1" applyAlignment="1">
      <alignment horizontal="right" wrapText="1"/>
    </xf>
    <xf numFmtId="164" fontId="2" fillId="0" borderId="3" xfId="0" applyNumberFormat="1" applyFont="1" applyBorder="1" applyAlignment="1">
      <alignment horizontal="right" wrapText="1"/>
    </xf>
    <xf numFmtId="164" fontId="1" fillId="0" borderId="3" xfId="0" applyNumberFormat="1" applyFont="1" applyBorder="1" applyAlignment="1">
      <alignment horizontal="right" wrapText="1"/>
    </xf>
    <xf numFmtId="164" fontId="1" fillId="0" borderId="5" xfId="0" applyNumberFormat="1" applyFont="1" applyBorder="1" applyAlignment="1">
      <alignment horizontal="right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49" fontId="3" fillId="0" borderId="0" xfId="0" applyNumberFormat="1" applyFont="1" applyProtection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vertical="center"/>
    </xf>
    <xf numFmtId="164" fontId="2" fillId="0" borderId="4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1" fillId="0" borderId="4" xfId="0" applyNumberFormat="1" applyFont="1" applyFill="1" applyBorder="1" applyAlignment="1">
      <alignment horizont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1" fillId="0" borderId="8" xfId="0" applyNumberFormat="1" applyFont="1" applyFill="1" applyBorder="1" applyAlignment="1">
      <alignment horizontal="center" wrapText="1"/>
    </xf>
    <xf numFmtId="49" fontId="1" fillId="0" borderId="9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0" xfId="0" applyFont="1"/>
    <xf numFmtId="0" fontId="0" fillId="0" borderId="0" xfId="0" applyFont="1" applyAlignment="1"/>
    <xf numFmtId="0" fontId="1" fillId="0" borderId="3" xfId="0" applyFont="1" applyFill="1" applyBorder="1" applyAlignment="1">
      <alignment wrapText="1"/>
    </xf>
    <xf numFmtId="164" fontId="1" fillId="0" borderId="4" xfId="0" applyNumberFormat="1" applyFont="1" applyFill="1" applyBorder="1" applyAlignment="1">
      <alignment horizontal="right" wrapText="1"/>
    </xf>
    <xf numFmtId="0" fontId="0" fillId="0" borderId="0" xfId="0" applyFill="1" applyAlignment="1"/>
    <xf numFmtId="164" fontId="2" fillId="0" borderId="4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wrapText="1"/>
    </xf>
    <xf numFmtId="164" fontId="1" fillId="0" borderId="6" xfId="0" applyNumberFormat="1" applyFont="1" applyFill="1" applyBorder="1" applyAlignment="1">
      <alignment horizontal="right" wrapText="1"/>
    </xf>
    <xf numFmtId="164" fontId="1" fillId="0" borderId="8" xfId="0" applyNumberFormat="1" applyFont="1" applyFill="1" applyBorder="1" applyAlignment="1">
      <alignment wrapText="1"/>
    </xf>
    <xf numFmtId="164" fontId="1" fillId="0" borderId="9" xfId="0" applyNumberFormat="1" applyFont="1" applyFill="1" applyBorder="1" applyAlignment="1">
      <alignment horizontal="right" wrapText="1"/>
    </xf>
    <xf numFmtId="164" fontId="0" fillId="0" borderId="0" xfId="0" applyNumberFormat="1" applyAlignment="1"/>
    <xf numFmtId="0" fontId="4" fillId="0" borderId="0" xfId="0" applyFont="1" applyAlignment="1"/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1" fillId="0" borderId="4" xfId="0" applyNumberFormat="1" applyFont="1" applyFill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164" fontId="2" fillId="0" borderId="4" xfId="0" applyNumberFormat="1" applyFont="1" applyFill="1" applyBorder="1" applyAlignment="1">
      <alignment horizontal="right" vertical="top" wrapText="1"/>
    </xf>
    <xf numFmtId="164" fontId="2" fillId="0" borderId="4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righ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1" fillId="0" borderId="3" xfId="0" applyNumberFormat="1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>
      <alignment vertical="top" wrapText="1"/>
    </xf>
    <xf numFmtId="2" fontId="2" fillId="0" borderId="4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horizontal="right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2" borderId="3" xfId="0" applyFont="1" applyFill="1" applyBorder="1" applyAlignment="1">
      <alignment wrapText="1"/>
    </xf>
    <xf numFmtId="0" fontId="0" fillId="2" borderId="0" xfId="0" applyFill="1"/>
    <xf numFmtId="0" fontId="2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0" xfId="0" applyFont="1" applyBorder="1" applyAlignment="1">
      <alignment wrapText="1"/>
    </xf>
    <xf numFmtId="164" fontId="1" fillId="0" borderId="5" xfId="0" applyNumberFormat="1" applyFont="1" applyFill="1" applyBorder="1" applyAlignment="1">
      <alignment horizontal="right" wrapText="1"/>
    </xf>
    <xf numFmtId="0" fontId="1" fillId="0" borderId="10" xfId="0" applyFont="1" applyBorder="1" applyAlignment="1">
      <alignment vertical="top" wrapText="1"/>
    </xf>
    <xf numFmtId="0" fontId="2" fillId="0" borderId="5" xfId="0" applyFont="1" applyBorder="1" applyAlignment="1">
      <alignment wrapText="1"/>
    </xf>
    <xf numFmtId="49" fontId="1" fillId="0" borderId="3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1" fillId="2" borderId="3" xfId="0" applyFont="1" applyFill="1" applyBorder="1" applyAlignment="1">
      <alignment vertical="top" wrapText="1"/>
    </xf>
    <xf numFmtId="49" fontId="1" fillId="2" borderId="4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49" fontId="2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2" fillId="0" borderId="13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2" fillId="0" borderId="14" xfId="0" applyFont="1" applyBorder="1" applyAlignment="1">
      <alignment wrapText="1"/>
    </xf>
    <xf numFmtId="49" fontId="1" fillId="0" borderId="10" xfId="0" applyNumberFormat="1" applyFont="1" applyFill="1" applyBorder="1" applyAlignment="1">
      <alignment horizontal="center" wrapText="1"/>
    </xf>
    <xf numFmtId="49" fontId="1" fillId="0" borderId="10" xfId="0" applyNumberFormat="1" applyFont="1" applyBorder="1" applyAlignment="1">
      <alignment horizontal="center" wrapText="1"/>
    </xf>
    <xf numFmtId="164" fontId="1" fillId="0" borderId="10" xfId="0" applyNumberFormat="1" applyFont="1" applyFill="1" applyBorder="1" applyAlignment="1">
      <alignment horizontal="right" wrapText="1"/>
    </xf>
    <xf numFmtId="164" fontId="1" fillId="0" borderId="10" xfId="0" applyNumberFormat="1" applyFont="1" applyBorder="1" applyAlignment="1">
      <alignment horizontal="right" wrapText="1"/>
    </xf>
    <xf numFmtId="164" fontId="1" fillId="0" borderId="10" xfId="0" applyNumberFormat="1" applyFont="1" applyFill="1" applyBorder="1" applyAlignment="1">
      <alignment wrapText="1"/>
    </xf>
    <xf numFmtId="164" fontId="1" fillId="0" borderId="10" xfId="0" applyNumberFormat="1" applyFont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horizontal="right" wrapText="1"/>
    </xf>
    <xf numFmtId="49" fontId="2" fillId="0" borderId="10" xfId="0" applyNumberFormat="1" applyFont="1" applyFill="1" applyBorder="1" applyAlignment="1">
      <alignment horizontal="center" wrapText="1"/>
    </xf>
    <xf numFmtId="164" fontId="2" fillId="0" borderId="10" xfId="0" applyNumberFormat="1" applyFont="1" applyFill="1" applyBorder="1" applyAlignment="1">
      <alignment horizontal="right" wrapText="1"/>
    </xf>
    <xf numFmtId="49" fontId="2" fillId="0" borderId="0" xfId="0" applyNumberFormat="1" applyFont="1" applyAlignment="1" applyProtection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Fill="1" applyBorder="1" applyAlignment="1">
      <alignment horizontal="right" vertical="center" wrapText="1"/>
    </xf>
    <xf numFmtId="2" fontId="1" fillId="0" borderId="3" xfId="0" applyNumberFormat="1" applyFont="1" applyFill="1" applyBorder="1" applyAlignment="1">
      <alignment horizontal="right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49" fontId="2" fillId="0" borderId="7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workbookViewId="0">
      <selection activeCell="E40" sqref="E40"/>
    </sheetView>
  </sheetViews>
  <sheetFormatPr defaultColWidth="9.140625" defaultRowHeight="18.75"/>
  <cols>
    <col min="1" max="1" width="20.7109375" style="4" customWidth="1"/>
    <col min="2" max="2" width="100.140625" style="5" customWidth="1"/>
    <col min="3" max="5" width="20.7109375" style="5" customWidth="1"/>
    <col min="6" max="16384" width="9.140625" style="5"/>
  </cols>
  <sheetData>
    <row r="1" spans="1:5" s="43" customFormat="1" ht="12">
      <c r="A1" s="42"/>
      <c r="E1" s="39" t="s">
        <v>185</v>
      </c>
    </row>
    <row r="2" spans="1:5" s="43" customFormat="1" ht="12">
      <c r="A2" s="42"/>
      <c r="E2" s="39" t="s">
        <v>26</v>
      </c>
    </row>
    <row r="3" spans="1:5" s="43" customFormat="1" ht="12">
      <c r="A3" s="42"/>
      <c r="E3" s="39" t="s">
        <v>27</v>
      </c>
    </row>
    <row r="4" spans="1:5" s="43" customFormat="1" ht="12">
      <c r="A4" s="42"/>
      <c r="E4" s="39" t="s">
        <v>28</v>
      </c>
    </row>
    <row r="5" spans="1:5" s="43" customFormat="1" ht="12">
      <c r="A5" s="42"/>
      <c r="E5" s="39" t="s">
        <v>29</v>
      </c>
    </row>
    <row r="6" spans="1:5" s="43" customFormat="1" ht="12">
      <c r="A6" s="42"/>
      <c r="E6" s="39" t="s">
        <v>30</v>
      </c>
    </row>
    <row r="7" spans="1:5" s="43" customFormat="1" ht="12">
      <c r="A7" s="42"/>
      <c r="E7" s="39" t="s">
        <v>190</v>
      </c>
    </row>
    <row r="8" spans="1:5" s="43" customFormat="1" ht="12">
      <c r="A8" s="42"/>
      <c r="E8" s="39" t="s">
        <v>191</v>
      </c>
    </row>
    <row r="9" spans="1:5" s="43" customFormat="1" ht="12">
      <c r="A9" s="42"/>
      <c r="E9" s="39" t="s">
        <v>192</v>
      </c>
    </row>
    <row r="11" spans="1:5">
      <c r="A11" s="155" t="s">
        <v>23</v>
      </c>
      <c r="B11" s="155"/>
      <c r="C11" s="155"/>
      <c r="D11" s="155"/>
      <c r="E11" s="155"/>
    </row>
    <row r="12" spans="1:5">
      <c r="A12" s="155" t="s">
        <v>193</v>
      </c>
      <c r="B12" s="155"/>
      <c r="C12" s="155"/>
      <c r="D12" s="155"/>
      <c r="E12" s="155"/>
    </row>
    <row r="13" spans="1:5">
      <c r="A13" s="155" t="s">
        <v>24</v>
      </c>
      <c r="B13" s="155"/>
      <c r="C13" s="155"/>
      <c r="D13" s="155"/>
      <c r="E13" s="155"/>
    </row>
    <row r="15" spans="1:5" ht="19.5" thickBot="1">
      <c r="E15" s="1" t="s">
        <v>22</v>
      </c>
    </row>
    <row r="16" spans="1:5" s="46" customFormat="1" ht="39.950000000000003" customHeight="1" thickBot="1">
      <c r="A16" s="44" t="s">
        <v>0</v>
      </c>
      <c r="B16" s="45" t="s">
        <v>1</v>
      </c>
      <c r="C16" s="45" t="s">
        <v>170</v>
      </c>
      <c r="D16" s="45" t="s">
        <v>177</v>
      </c>
      <c r="E16" s="45" t="s">
        <v>194</v>
      </c>
    </row>
    <row r="17" spans="1:5" s="6" customFormat="1" ht="39.950000000000003" customHeight="1" thickBot="1">
      <c r="A17" s="63" t="s">
        <v>115</v>
      </c>
      <c r="B17" s="2" t="s">
        <v>2</v>
      </c>
      <c r="C17" s="81">
        <f>SUM(C18:C22)</f>
        <v>2776</v>
      </c>
      <c r="D17" s="50">
        <f>SUM(D18:D22)</f>
        <v>2664.8</v>
      </c>
      <c r="E17" s="50">
        <f>SUM(E18:E22)</f>
        <v>2422.8000000000002</v>
      </c>
    </row>
    <row r="18" spans="1:5" s="6" customFormat="1" ht="39.950000000000003" customHeight="1" thickBot="1">
      <c r="A18" s="64" t="s">
        <v>116</v>
      </c>
      <c r="B18" s="2" t="s">
        <v>3</v>
      </c>
      <c r="C18" s="82">
        <v>853.7</v>
      </c>
      <c r="D18" s="51">
        <v>853.7</v>
      </c>
      <c r="E18" s="51">
        <v>853.7</v>
      </c>
    </row>
    <row r="19" spans="1:5" s="6" customFormat="1" ht="51" customHeight="1" thickBot="1">
      <c r="A19" s="64" t="s">
        <v>117</v>
      </c>
      <c r="B19" s="3" t="s">
        <v>4</v>
      </c>
      <c r="C19" s="82">
        <v>1566.3</v>
      </c>
      <c r="D19" s="51">
        <v>1472.1</v>
      </c>
      <c r="E19" s="51">
        <v>1258.0999999999999</v>
      </c>
    </row>
    <row r="20" spans="1:5" s="105" customFormat="1" ht="39.950000000000003" hidden="1" customHeight="1" thickBot="1">
      <c r="A20" s="102" t="s">
        <v>152</v>
      </c>
      <c r="B20" s="100" t="s">
        <v>153</v>
      </c>
      <c r="C20" s="103">
        <v>0</v>
      </c>
      <c r="D20" s="104">
        <v>0</v>
      </c>
      <c r="E20" s="104">
        <v>0</v>
      </c>
    </row>
    <row r="21" spans="1:5" s="105" customFormat="1" ht="39.950000000000003" customHeight="1" thickBot="1">
      <c r="A21" s="102" t="s">
        <v>118</v>
      </c>
      <c r="B21" s="100" t="s">
        <v>5</v>
      </c>
      <c r="C21" s="103">
        <v>20</v>
      </c>
      <c r="D21" s="104">
        <v>20</v>
      </c>
      <c r="E21" s="104">
        <v>20</v>
      </c>
    </row>
    <row r="22" spans="1:5" s="105" customFormat="1" ht="39.950000000000003" customHeight="1" thickBot="1">
      <c r="A22" s="102" t="s">
        <v>119</v>
      </c>
      <c r="B22" s="100" t="s">
        <v>176</v>
      </c>
      <c r="C22" s="103">
        <v>336</v>
      </c>
      <c r="D22" s="104">
        <v>319</v>
      </c>
      <c r="E22" s="104">
        <v>291</v>
      </c>
    </row>
    <row r="23" spans="1:5" s="105" customFormat="1" ht="39.950000000000003" customHeight="1" thickBot="1">
      <c r="A23" s="106" t="s">
        <v>120</v>
      </c>
      <c r="B23" s="101" t="s">
        <v>7</v>
      </c>
      <c r="C23" s="108">
        <f t="shared" ref="C23:E23" si="0">SUM(C24)</f>
        <v>128.5</v>
      </c>
      <c r="D23" s="108">
        <f t="shared" si="0"/>
        <v>134.5</v>
      </c>
      <c r="E23" s="108">
        <f t="shared" si="0"/>
        <v>139.4</v>
      </c>
    </row>
    <row r="24" spans="1:5" s="105" customFormat="1" ht="39.950000000000003" customHeight="1" thickBot="1">
      <c r="A24" s="102" t="s">
        <v>121</v>
      </c>
      <c r="B24" s="100" t="s">
        <v>8</v>
      </c>
      <c r="C24" s="103">
        <v>128.5</v>
      </c>
      <c r="D24" s="104">
        <v>134.5</v>
      </c>
      <c r="E24" s="104">
        <v>139.4</v>
      </c>
    </row>
    <row r="25" spans="1:5" s="105" customFormat="1" ht="39.950000000000003" customHeight="1" thickBot="1">
      <c r="A25" s="106" t="s">
        <v>122</v>
      </c>
      <c r="B25" s="101" t="s">
        <v>9</v>
      </c>
      <c r="C25" s="107">
        <f>SUM(C26:C27)</f>
        <v>634</v>
      </c>
      <c r="D25" s="108">
        <f>SUM(D26:D27)</f>
        <v>661.4</v>
      </c>
      <c r="E25" s="108">
        <f>SUM(E26:E27)</f>
        <v>643.5</v>
      </c>
    </row>
    <row r="26" spans="1:5" s="105" customFormat="1" ht="39.950000000000003" customHeight="1" thickBot="1">
      <c r="A26" s="102" t="s">
        <v>123</v>
      </c>
      <c r="B26" s="100" t="s">
        <v>175</v>
      </c>
      <c r="C26" s="103">
        <v>634</v>
      </c>
      <c r="D26" s="104">
        <v>661.4</v>
      </c>
      <c r="E26" s="104">
        <v>643.5</v>
      </c>
    </row>
    <row r="27" spans="1:5" s="105" customFormat="1" ht="39.950000000000003" hidden="1" customHeight="1" thickBot="1">
      <c r="A27" s="102" t="s">
        <v>124</v>
      </c>
      <c r="B27" s="100" t="s">
        <v>10</v>
      </c>
      <c r="C27" s="103">
        <v>0</v>
      </c>
      <c r="D27" s="104">
        <v>0</v>
      </c>
      <c r="E27" s="104">
        <v>0</v>
      </c>
    </row>
    <row r="28" spans="1:5" s="105" customFormat="1" ht="39.950000000000003" customHeight="1" thickBot="1">
      <c r="A28" s="106" t="s">
        <v>125</v>
      </c>
      <c r="B28" s="101" t="s">
        <v>11</v>
      </c>
      <c r="C28" s="107">
        <f>SUM(C29:C30)</f>
        <v>533.5</v>
      </c>
      <c r="D28" s="107">
        <f t="shared" ref="D28:E28" si="1">SUM(D29:D30)</f>
        <v>544.79999999999995</v>
      </c>
      <c r="E28" s="107">
        <f t="shared" si="1"/>
        <v>544.79999999999995</v>
      </c>
    </row>
    <row r="29" spans="1:5" s="105" customFormat="1" ht="39.950000000000003" customHeight="1" thickBot="1">
      <c r="A29" s="102" t="s">
        <v>126</v>
      </c>
      <c r="B29" s="100" t="s">
        <v>12</v>
      </c>
      <c r="C29" s="103">
        <v>533.5</v>
      </c>
      <c r="D29" s="104">
        <v>544.79999999999995</v>
      </c>
      <c r="E29" s="109">
        <v>544.79999999999995</v>
      </c>
    </row>
    <row r="30" spans="1:5" s="105" customFormat="1" ht="39.950000000000003" hidden="1" customHeight="1" thickBot="1">
      <c r="A30" s="102" t="s">
        <v>151</v>
      </c>
      <c r="B30" s="100" t="s">
        <v>149</v>
      </c>
      <c r="C30" s="103">
        <v>0</v>
      </c>
      <c r="D30" s="104">
        <v>0</v>
      </c>
      <c r="E30" s="104">
        <v>0</v>
      </c>
    </row>
    <row r="31" spans="1:5" s="105" customFormat="1" ht="39.950000000000003" customHeight="1" thickBot="1">
      <c r="A31" s="106" t="s">
        <v>127</v>
      </c>
      <c r="B31" s="101" t="s">
        <v>13</v>
      </c>
      <c r="C31" s="108">
        <f t="shared" ref="C31:E31" si="2">SUM(C32:C34)</f>
        <v>474</v>
      </c>
      <c r="D31" s="108">
        <f t="shared" si="2"/>
        <v>244</v>
      </c>
      <c r="E31" s="108">
        <f t="shared" si="2"/>
        <v>0</v>
      </c>
    </row>
    <row r="32" spans="1:5" s="105" customFormat="1" ht="39.950000000000003" hidden="1" customHeight="1" thickBot="1">
      <c r="A32" s="102" t="s">
        <v>128</v>
      </c>
      <c r="B32" s="100" t="s">
        <v>14</v>
      </c>
      <c r="C32" s="103">
        <v>0</v>
      </c>
      <c r="D32" s="104">
        <v>0</v>
      </c>
      <c r="E32" s="104">
        <v>0</v>
      </c>
    </row>
    <row r="33" spans="1:5" s="105" customFormat="1" ht="39.950000000000003" customHeight="1" thickBot="1">
      <c r="A33" s="102" t="s">
        <v>129</v>
      </c>
      <c r="B33" s="100" t="s">
        <v>15</v>
      </c>
      <c r="C33" s="103">
        <v>244</v>
      </c>
      <c r="D33" s="104">
        <v>124</v>
      </c>
      <c r="E33" s="104">
        <v>0</v>
      </c>
    </row>
    <row r="34" spans="1:5" s="105" customFormat="1" ht="39.950000000000003" customHeight="1" thickBot="1">
      <c r="A34" s="102" t="s">
        <v>130</v>
      </c>
      <c r="B34" s="100" t="s">
        <v>16</v>
      </c>
      <c r="C34" s="103">
        <v>230</v>
      </c>
      <c r="D34" s="104">
        <v>120</v>
      </c>
      <c r="E34" s="104">
        <v>0</v>
      </c>
    </row>
    <row r="35" spans="1:5" s="105" customFormat="1" ht="39.950000000000003" customHeight="1" thickBot="1">
      <c r="A35" s="106" t="s">
        <v>131</v>
      </c>
      <c r="B35" s="101" t="s">
        <v>17</v>
      </c>
      <c r="C35" s="107">
        <f>SUM(C36)</f>
        <v>613.20000000000005</v>
      </c>
      <c r="D35" s="108">
        <f t="shared" ref="D35:E35" si="3">SUM(D36)</f>
        <v>507.2</v>
      </c>
      <c r="E35" s="108">
        <f t="shared" si="3"/>
        <v>480</v>
      </c>
    </row>
    <row r="36" spans="1:5" s="105" customFormat="1" ht="39.950000000000003" customHeight="1" thickBot="1">
      <c r="A36" s="102" t="s">
        <v>132</v>
      </c>
      <c r="B36" s="100" t="s">
        <v>18</v>
      </c>
      <c r="C36" s="103">
        <v>613.20000000000005</v>
      </c>
      <c r="D36" s="104">
        <v>507.2</v>
      </c>
      <c r="E36" s="104">
        <v>480</v>
      </c>
    </row>
    <row r="37" spans="1:5" s="105" customFormat="1" ht="39.950000000000003" customHeight="1" thickBot="1">
      <c r="A37" s="106" t="s">
        <v>133</v>
      </c>
      <c r="B37" s="101" t="s">
        <v>19</v>
      </c>
      <c r="C37" s="107">
        <f>SUM(C38)</f>
        <v>0</v>
      </c>
      <c r="D37" s="108">
        <f t="shared" ref="D37:E37" si="4">SUM(D38)</f>
        <v>0</v>
      </c>
      <c r="E37" s="108">
        <f t="shared" si="4"/>
        <v>0</v>
      </c>
    </row>
    <row r="38" spans="1:5" s="105" customFormat="1" ht="39.950000000000003" hidden="1" customHeight="1" thickBot="1">
      <c r="A38" s="102" t="s">
        <v>133</v>
      </c>
      <c r="B38" s="100" t="s">
        <v>20</v>
      </c>
      <c r="C38" s="103">
        <v>0</v>
      </c>
      <c r="D38" s="104">
        <v>0</v>
      </c>
      <c r="E38" s="104">
        <v>0</v>
      </c>
    </row>
    <row r="39" spans="1:5" s="105" customFormat="1" ht="39.950000000000003" customHeight="1" thickBot="1">
      <c r="A39" s="102" t="s">
        <v>134</v>
      </c>
      <c r="B39" s="100"/>
      <c r="C39" s="107">
        <v>0</v>
      </c>
      <c r="D39" s="108">
        <v>118.5</v>
      </c>
      <c r="E39" s="108">
        <v>215.3</v>
      </c>
    </row>
    <row r="40" spans="1:5" s="105" customFormat="1" ht="39.950000000000003" customHeight="1" thickBot="1">
      <c r="A40" s="110"/>
      <c r="B40" s="101" t="s">
        <v>21</v>
      </c>
      <c r="C40" s="107">
        <f>SUM(C17+C23+C25+C28+C31+C35+C37+C39)</f>
        <v>5159.2</v>
      </c>
      <c r="D40" s="108">
        <f>SUM(D17+D23+D25+D28+D31+D35+D37+D39)</f>
        <v>4875.2</v>
      </c>
      <c r="E40" s="108">
        <f>SUM(E17+E23+E25+E28+E31+E35+E37+E39)</f>
        <v>4445.8</v>
      </c>
    </row>
  </sheetData>
  <mergeCells count="3">
    <mergeCell ref="A13:E13"/>
    <mergeCell ref="A12:E12"/>
    <mergeCell ref="A11:E11"/>
  </mergeCells>
  <pageMargins left="0.51181102362204722" right="0.51181102362204722" top="1.3385826771653544" bottom="0.55118110236220474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7"/>
  <sheetViews>
    <sheetView topLeftCell="A16" zoomScale="75" zoomScaleNormal="75" workbookViewId="0">
      <selection activeCell="E63" sqref="E63"/>
    </sheetView>
  </sheetViews>
  <sheetFormatPr defaultColWidth="11.42578125" defaultRowHeight="15"/>
  <cols>
    <col min="1" max="1" width="91.5703125" style="23" customWidth="1"/>
    <col min="2" max="2" width="11.42578125" style="9"/>
    <col min="3" max="4" width="11.42578125" style="75"/>
    <col min="5" max="5" width="25.140625" style="9" customWidth="1"/>
    <col min="6" max="6" width="14.85546875" style="9" customWidth="1"/>
    <col min="7" max="7" width="15" style="10" customWidth="1"/>
    <col min="8" max="8" width="16.5703125" style="10" customWidth="1"/>
    <col min="9" max="9" width="15.85546875" style="10" customWidth="1"/>
    <col min="10" max="16384" width="11.42578125" style="10"/>
  </cols>
  <sheetData>
    <row r="1" spans="1:9" s="38" customFormat="1" ht="12">
      <c r="A1" s="36"/>
      <c r="B1" s="37"/>
      <c r="C1" s="65"/>
      <c r="D1" s="65"/>
      <c r="E1" s="37"/>
      <c r="F1" s="37"/>
      <c r="I1" s="39" t="s">
        <v>186</v>
      </c>
    </row>
    <row r="2" spans="1:9" s="38" customFormat="1" ht="12">
      <c r="A2" s="36"/>
      <c r="B2" s="37"/>
      <c r="C2" s="65"/>
      <c r="D2" s="65"/>
      <c r="E2" s="37"/>
      <c r="F2" s="37"/>
      <c r="I2" s="39" t="s">
        <v>26</v>
      </c>
    </row>
    <row r="3" spans="1:9" s="38" customFormat="1" ht="12">
      <c r="A3" s="36"/>
      <c r="B3" s="37"/>
      <c r="C3" s="65"/>
      <c r="D3" s="65"/>
      <c r="E3" s="37"/>
      <c r="F3" s="37"/>
      <c r="I3" s="39" t="s">
        <v>27</v>
      </c>
    </row>
    <row r="4" spans="1:9" s="38" customFormat="1" ht="12">
      <c r="A4" s="36"/>
      <c r="B4" s="37"/>
      <c r="C4" s="65"/>
      <c r="D4" s="65"/>
      <c r="E4" s="37"/>
      <c r="F4" s="37"/>
      <c r="I4" s="39" t="s">
        <v>28</v>
      </c>
    </row>
    <row r="5" spans="1:9" s="38" customFormat="1" ht="12">
      <c r="A5" s="36"/>
      <c r="B5" s="37"/>
      <c r="C5" s="65"/>
      <c r="D5" s="65"/>
      <c r="E5" s="37"/>
      <c r="F5" s="37"/>
      <c r="I5" s="39" t="s">
        <v>29</v>
      </c>
    </row>
    <row r="6" spans="1:9" s="38" customFormat="1" ht="12">
      <c r="A6" s="36"/>
      <c r="B6" s="37"/>
      <c r="C6" s="65"/>
      <c r="D6" s="65"/>
      <c r="E6" s="37"/>
      <c r="F6" s="37"/>
      <c r="I6" s="39" t="s">
        <v>30</v>
      </c>
    </row>
    <row r="7" spans="1:9" s="38" customFormat="1" ht="12">
      <c r="A7" s="36"/>
      <c r="B7" s="37"/>
      <c r="C7" s="65"/>
      <c r="D7" s="65"/>
      <c r="E7" s="37"/>
      <c r="F7" s="37"/>
      <c r="I7" s="39" t="s">
        <v>190</v>
      </c>
    </row>
    <row r="8" spans="1:9" s="38" customFormat="1" ht="12">
      <c r="A8" s="36"/>
      <c r="B8" s="37"/>
      <c r="C8" s="65"/>
      <c r="D8" s="65"/>
      <c r="E8" s="37"/>
      <c r="F8" s="37"/>
      <c r="I8" s="39" t="s">
        <v>191</v>
      </c>
    </row>
    <row r="9" spans="1:9" s="38" customFormat="1" ht="12">
      <c r="A9" s="36"/>
      <c r="B9" s="37"/>
      <c r="C9" s="65"/>
      <c r="D9" s="65"/>
      <c r="E9" s="37"/>
      <c r="F9" s="37"/>
      <c r="I9" s="39" t="s">
        <v>178</v>
      </c>
    </row>
    <row r="10" spans="1:9">
      <c r="A10" s="156"/>
      <c r="B10" s="156"/>
      <c r="C10" s="156"/>
      <c r="D10" s="156"/>
      <c r="E10" s="156"/>
      <c r="F10" s="156"/>
      <c r="G10" s="156"/>
      <c r="H10" s="156"/>
      <c r="I10" s="156"/>
    </row>
    <row r="11" spans="1:9" s="41" customFormat="1" ht="18.75">
      <c r="A11" s="157" t="s">
        <v>102</v>
      </c>
      <c r="B11" s="157"/>
      <c r="C11" s="157"/>
      <c r="D11" s="157"/>
      <c r="E11" s="157"/>
      <c r="F11" s="157"/>
      <c r="G11" s="157"/>
      <c r="H11" s="157"/>
      <c r="I11" s="157"/>
    </row>
    <row r="12" spans="1:9" s="41" customFormat="1" ht="18.75">
      <c r="A12" s="157" t="s">
        <v>195</v>
      </c>
      <c r="B12" s="157"/>
      <c r="C12" s="157"/>
      <c r="D12" s="157"/>
      <c r="E12" s="157"/>
      <c r="F12" s="157"/>
      <c r="G12" s="157"/>
      <c r="H12" s="157"/>
      <c r="I12" s="157"/>
    </row>
    <row r="13" spans="1:9" s="40" customFormat="1" ht="19.5" thickBot="1">
      <c r="A13" s="158" t="s">
        <v>22</v>
      </c>
      <c r="B13" s="158"/>
      <c r="C13" s="158"/>
      <c r="D13" s="158"/>
      <c r="E13" s="158"/>
      <c r="F13" s="158"/>
      <c r="G13" s="158"/>
      <c r="H13" s="158"/>
      <c r="I13" s="158"/>
    </row>
    <row r="14" spans="1:9" ht="19.5" thickBot="1">
      <c r="A14" s="11" t="s">
        <v>31</v>
      </c>
      <c r="B14" s="12" t="s">
        <v>32</v>
      </c>
      <c r="C14" s="66" t="s">
        <v>33</v>
      </c>
      <c r="D14" s="66" t="s">
        <v>34</v>
      </c>
      <c r="E14" s="12" t="s">
        <v>35</v>
      </c>
      <c r="F14" s="12" t="s">
        <v>36</v>
      </c>
      <c r="G14" s="12">
        <v>2023</v>
      </c>
      <c r="H14" s="12">
        <v>2024</v>
      </c>
      <c r="I14" s="11">
        <v>2025</v>
      </c>
    </row>
    <row r="15" spans="1:9" ht="28.5" customHeight="1" thickBot="1">
      <c r="A15" s="13" t="s">
        <v>37</v>
      </c>
      <c r="B15" s="14"/>
      <c r="C15" s="67"/>
      <c r="D15" s="67"/>
      <c r="E15" s="14"/>
      <c r="F15" s="14"/>
      <c r="G15" s="15"/>
      <c r="H15" s="15"/>
      <c r="I15" s="29"/>
    </row>
    <row r="16" spans="1:9" ht="19.5" thickBot="1">
      <c r="A16" s="13" t="s">
        <v>38</v>
      </c>
      <c r="B16" s="14">
        <v>739</v>
      </c>
      <c r="C16" s="67" t="s">
        <v>93</v>
      </c>
      <c r="D16" s="67"/>
      <c r="E16" s="14"/>
      <c r="F16" s="14"/>
      <c r="G16" s="83">
        <f>SUM(G17+G23+G32+G37+G42)</f>
        <v>2776</v>
      </c>
      <c r="H16" s="83">
        <f t="shared" ref="H16:I16" si="0">SUM(H17+H23+H32+H37+H42)</f>
        <v>2664.8</v>
      </c>
      <c r="I16" s="83">
        <f t="shared" si="0"/>
        <v>2422.8000000000002</v>
      </c>
    </row>
    <row r="17" spans="1:9" ht="38.25" customHeight="1" thickBot="1">
      <c r="A17" s="13" t="s">
        <v>39</v>
      </c>
      <c r="B17" s="14">
        <v>739</v>
      </c>
      <c r="C17" s="67" t="s">
        <v>93</v>
      </c>
      <c r="D17" s="67" t="s">
        <v>94</v>
      </c>
      <c r="E17" s="14"/>
      <c r="F17" s="14"/>
      <c r="G17" s="83">
        <f t="shared" ref="G17:I21" si="1">SUM(G18)</f>
        <v>853.7</v>
      </c>
      <c r="H17" s="83">
        <f t="shared" si="1"/>
        <v>853.7</v>
      </c>
      <c r="I17" s="15">
        <f t="shared" si="1"/>
        <v>853.7</v>
      </c>
    </row>
    <row r="18" spans="1:9" ht="57" thickBot="1">
      <c r="A18" s="16" t="s">
        <v>196</v>
      </c>
      <c r="B18" s="17">
        <v>739</v>
      </c>
      <c r="C18" s="68" t="s">
        <v>93</v>
      </c>
      <c r="D18" s="68" t="s">
        <v>94</v>
      </c>
      <c r="E18" s="17" t="s">
        <v>135</v>
      </c>
      <c r="F18" s="17"/>
      <c r="G18" s="79">
        <f>SUM(G20)</f>
        <v>853.7</v>
      </c>
      <c r="H18" s="79">
        <f>SUM(H20)</f>
        <v>853.7</v>
      </c>
      <c r="I18" s="18">
        <f>SUM(I20)</f>
        <v>853.7</v>
      </c>
    </row>
    <row r="19" spans="1:9" ht="19.5" thickBot="1">
      <c r="A19" s="16" t="s">
        <v>197</v>
      </c>
      <c r="B19" s="17" t="s">
        <v>139</v>
      </c>
      <c r="C19" s="68" t="s">
        <v>93</v>
      </c>
      <c r="D19" s="68" t="s">
        <v>93</v>
      </c>
      <c r="E19" s="17" t="s">
        <v>198</v>
      </c>
      <c r="F19" s="17"/>
      <c r="G19" s="79">
        <f>G20</f>
        <v>853.7</v>
      </c>
      <c r="H19" s="79">
        <f t="shared" ref="H19:I19" si="2">H20</f>
        <v>853.7</v>
      </c>
      <c r="I19" s="79">
        <f t="shared" si="2"/>
        <v>853.7</v>
      </c>
    </row>
    <row r="20" spans="1:9" s="77" customFormat="1" ht="40.5" customHeight="1" thickBot="1">
      <c r="A20" s="138" t="s">
        <v>199</v>
      </c>
      <c r="B20" s="17" t="s">
        <v>139</v>
      </c>
      <c r="C20" s="68" t="s">
        <v>93</v>
      </c>
      <c r="D20" s="68" t="s">
        <v>94</v>
      </c>
      <c r="E20" s="17" t="s">
        <v>198</v>
      </c>
      <c r="F20" s="17"/>
      <c r="G20" s="79">
        <f t="shared" si="1"/>
        <v>853.7</v>
      </c>
      <c r="H20" s="79">
        <f t="shared" si="1"/>
        <v>853.7</v>
      </c>
      <c r="I20" s="18">
        <f t="shared" si="1"/>
        <v>853.7</v>
      </c>
    </row>
    <row r="21" spans="1:9" ht="19.5" thickBot="1">
      <c r="A21" s="16" t="s">
        <v>42</v>
      </c>
      <c r="B21" s="17">
        <v>739</v>
      </c>
      <c r="C21" s="68" t="s">
        <v>93</v>
      </c>
      <c r="D21" s="68" t="s">
        <v>94</v>
      </c>
      <c r="E21" s="17" t="s">
        <v>200</v>
      </c>
      <c r="F21" s="17"/>
      <c r="G21" s="79">
        <f t="shared" si="1"/>
        <v>853.7</v>
      </c>
      <c r="H21" s="79">
        <f t="shared" si="1"/>
        <v>853.7</v>
      </c>
      <c r="I21" s="18">
        <f t="shared" si="1"/>
        <v>853.7</v>
      </c>
    </row>
    <row r="22" spans="1:9" ht="22.5" customHeight="1" thickBot="1">
      <c r="A22" s="16" t="s">
        <v>43</v>
      </c>
      <c r="B22" s="17">
        <v>739</v>
      </c>
      <c r="C22" s="68" t="s">
        <v>93</v>
      </c>
      <c r="D22" s="68" t="s">
        <v>94</v>
      </c>
      <c r="E22" s="17" t="s">
        <v>200</v>
      </c>
      <c r="F22" s="17">
        <v>120</v>
      </c>
      <c r="G22" s="79">
        <v>853.7</v>
      </c>
      <c r="H22" s="79">
        <v>853.7</v>
      </c>
      <c r="I22" s="18">
        <v>853.7</v>
      </c>
    </row>
    <row r="23" spans="1:9" ht="57" hidden="1" thickBot="1">
      <c r="A23" s="13" t="s">
        <v>44</v>
      </c>
      <c r="B23" s="14">
        <v>739</v>
      </c>
      <c r="C23" s="67" t="s">
        <v>93</v>
      </c>
      <c r="D23" s="67" t="s">
        <v>96</v>
      </c>
      <c r="E23" s="14"/>
      <c r="F23" s="14"/>
      <c r="G23" s="83">
        <f t="shared" ref="G23:I26" si="3">SUM(G24)</f>
        <v>1566.3</v>
      </c>
      <c r="H23" s="83">
        <f t="shared" si="3"/>
        <v>1472.1</v>
      </c>
      <c r="I23" s="83">
        <f t="shared" si="3"/>
        <v>1258.0999999999999</v>
      </c>
    </row>
    <row r="24" spans="1:9" ht="57" hidden="1" thickBot="1">
      <c r="A24" s="16" t="s">
        <v>201</v>
      </c>
      <c r="B24" s="17">
        <v>739</v>
      </c>
      <c r="C24" s="68" t="s">
        <v>93</v>
      </c>
      <c r="D24" s="68" t="s">
        <v>96</v>
      </c>
      <c r="E24" s="17" t="s">
        <v>135</v>
      </c>
      <c r="F24" s="17"/>
      <c r="G24" s="79">
        <f>SUM(G26)</f>
        <v>1566.3</v>
      </c>
      <c r="H24" s="79">
        <f>SUM(H26)</f>
        <v>1472.1</v>
      </c>
      <c r="I24" s="18">
        <f>SUM(I26)</f>
        <v>1258.0999999999999</v>
      </c>
    </row>
    <row r="25" spans="1:9" ht="19.5" hidden="1" thickBot="1">
      <c r="A25" s="16" t="s">
        <v>197</v>
      </c>
      <c r="B25" s="17" t="s">
        <v>139</v>
      </c>
      <c r="C25" s="68" t="s">
        <v>93</v>
      </c>
      <c r="D25" s="68" t="s">
        <v>96</v>
      </c>
      <c r="E25" s="17" t="s">
        <v>202</v>
      </c>
      <c r="F25" s="17"/>
      <c r="G25" s="79">
        <f>G26</f>
        <v>1566.3</v>
      </c>
      <c r="H25" s="79">
        <f t="shared" ref="H25:I25" si="4">H26</f>
        <v>1472.1</v>
      </c>
      <c r="I25" s="79">
        <f t="shared" si="4"/>
        <v>1258.0999999999999</v>
      </c>
    </row>
    <row r="26" spans="1:9" ht="38.25" hidden="1" thickBot="1">
      <c r="A26" s="138" t="s">
        <v>203</v>
      </c>
      <c r="B26" s="17" t="s">
        <v>139</v>
      </c>
      <c r="C26" s="68" t="s">
        <v>93</v>
      </c>
      <c r="D26" s="68" t="s">
        <v>96</v>
      </c>
      <c r="E26" s="17" t="s">
        <v>204</v>
      </c>
      <c r="F26" s="17"/>
      <c r="G26" s="79">
        <f t="shared" si="3"/>
        <v>1566.3</v>
      </c>
      <c r="H26" s="79">
        <f t="shared" si="3"/>
        <v>1472.1</v>
      </c>
      <c r="I26" s="18">
        <f t="shared" si="3"/>
        <v>1258.0999999999999</v>
      </c>
    </row>
    <row r="27" spans="1:9" ht="19.5" thickBot="1">
      <c r="A27" s="16" t="s">
        <v>45</v>
      </c>
      <c r="B27" s="17">
        <v>739</v>
      </c>
      <c r="C27" s="68" t="s">
        <v>93</v>
      </c>
      <c r="D27" s="68" t="s">
        <v>96</v>
      </c>
      <c r="E27" s="17" t="s">
        <v>255</v>
      </c>
      <c r="F27" s="17"/>
      <c r="G27" s="79">
        <f>G28+G29+G31</f>
        <v>1566.3</v>
      </c>
      <c r="H27" s="79">
        <f t="shared" ref="H27" si="5">H28+H29+H31</f>
        <v>1472.1</v>
      </c>
      <c r="I27" s="79">
        <f>I28+I29+I31</f>
        <v>1258.0999999999999</v>
      </c>
    </row>
    <row r="28" spans="1:9" ht="21.75" customHeight="1" thickBot="1">
      <c r="A28" s="16" t="s">
        <v>46</v>
      </c>
      <c r="B28" s="17">
        <v>739</v>
      </c>
      <c r="C28" s="68" t="s">
        <v>93</v>
      </c>
      <c r="D28" s="68" t="s">
        <v>96</v>
      </c>
      <c r="E28" s="17" t="s">
        <v>255</v>
      </c>
      <c r="F28" s="17">
        <v>120</v>
      </c>
      <c r="G28" s="79">
        <v>894.5</v>
      </c>
      <c r="H28" s="79">
        <v>894.5</v>
      </c>
      <c r="I28" s="79">
        <v>894.5</v>
      </c>
    </row>
    <row r="29" spans="1:9" ht="38.25" thickBot="1">
      <c r="A29" s="24" t="s">
        <v>47</v>
      </c>
      <c r="B29" s="19">
        <v>739</v>
      </c>
      <c r="C29" s="69" t="s">
        <v>93</v>
      </c>
      <c r="D29" s="69" t="s">
        <v>96</v>
      </c>
      <c r="E29" s="17" t="s">
        <v>255</v>
      </c>
      <c r="F29" s="19">
        <v>240</v>
      </c>
      <c r="G29" s="84">
        <v>649.79999999999995</v>
      </c>
      <c r="H29" s="84">
        <v>555.6</v>
      </c>
      <c r="I29" s="31">
        <v>341.6</v>
      </c>
    </row>
    <row r="30" spans="1:9" ht="18.75" hidden="1" customHeight="1" thickBot="1">
      <c r="A30" s="32" t="s">
        <v>141</v>
      </c>
      <c r="B30" s="25">
        <v>739</v>
      </c>
      <c r="C30" s="70" t="s">
        <v>93</v>
      </c>
      <c r="D30" s="70" t="s">
        <v>96</v>
      </c>
      <c r="E30" s="17" t="s">
        <v>136</v>
      </c>
      <c r="F30" s="25" t="s">
        <v>142</v>
      </c>
      <c r="G30" s="85">
        <v>0</v>
      </c>
      <c r="H30" s="85">
        <v>0</v>
      </c>
      <c r="I30" s="26">
        <v>0</v>
      </c>
    </row>
    <row r="31" spans="1:9" ht="19.5" thickBot="1">
      <c r="A31" s="33" t="s">
        <v>48</v>
      </c>
      <c r="B31" s="27">
        <v>739</v>
      </c>
      <c r="C31" s="71" t="s">
        <v>93</v>
      </c>
      <c r="D31" s="71" t="s">
        <v>96</v>
      </c>
      <c r="E31" s="17" t="s">
        <v>255</v>
      </c>
      <c r="F31" s="27">
        <v>850</v>
      </c>
      <c r="G31" s="86">
        <v>22</v>
      </c>
      <c r="H31" s="86">
        <v>22</v>
      </c>
      <c r="I31" s="28">
        <v>22</v>
      </c>
    </row>
    <row r="32" spans="1:9" customFormat="1" ht="19.5" hidden="1" thickBot="1">
      <c r="A32" s="93" t="s">
        <v>154</v>
      </c>
      <c r="B32" s="90" t="s">
        <v>139</v>
      </c>
      <c r="C32" s="90" t="s">
        <v>93</v>
      </c>
      <c r="D32" s="90" t="s">
        <v>155</v>
      </c>
      <c r="E32" s="90"/>
      <c r="F32" s="90"/>
      <c r="G32" s="95">
        <f>SUM(G33)</f>
        <v>0</v>
      </c>
      <c r="H32" s="95">
        <f t="shared" ref="H32:I35" si="6">SUM(H33)</f>
        <v>0</v>
      </c>
      <c r="I32" s="95">
        <f t="shared" si="6"/>
        <v>0</v>
      </c>
    </row>
    <row r="33" spans="1:9" customFormat="1" ht="19.5" hidden="1" thickBot="1">
      <c r="A33" s="94" t="s">
        <v>40</v>
      </c>
      <c r="B33" s="35" t="s">
        <v>139</v>
      </c>
      <c r="C33" s="35" t="s">
        <v>93</v>
      </c>
      <c r="D33" s="35" t="s">
        <v>155</v>
      </c>
      <c r="E33" s="35" t="s">
        <v>41</v>
      </c>
      <c r="F33" s="35"/>
      <c r="G33" s="96">
        <f>SUM(G34)</f>
        <v>0</v>
      </c>
      <c r="H33" s="96">
        <f t="shared" si="6"/>
        <v>0</v>
      </c>
      <c r="I33" s="96">
        <f t="shared" si="6"/>
        <v>0</v>
      </c>
    </row>
    <row r="34" spans="1:9" customFormat="1" ht="19.5" hidden="1" thickBot="1">
      <c r="A34" s="94" t="s">
        <v>156</v>
      </c>
      <c r="B34" s="35" t="s">
        <v>139</v>
      </c>
      <c r="C34" s="35" t="s">
        <v>93</v>
      </c>
      <c r="D34" s="35" t="s">
        <v>155</v>
      </c>
      <c r="E34" s="35" t="s">
        <v>51</v>
      </c>
      <c r="F34" s="35"/>
      <c r="G34" s="96">
        <f>SUM(G35)</f>
        <v>0</v>
      </c>
      <c r="H34" s="96">
        <f t="shared" si="6"/>
        <v>0</v>
      </c>
      <c r="I34" s="96">
        <f t="shared" si="6"/>
        <v>0</v>
      </c>
    </row>
    <row r="35" spans="1:9" customFormat="1" ht="38.25" hidden="1" thickBot="1">
      <c r="A35" s="94" t="s">
        <v>157</v>
      </c>
      <c r="B35" s="35" t="s">
        <v>139</v>
      </c>
      <c r="C35" s="35" t="s">
        <v>93</v>
      </c>
      <c r="D35" s="35" t="s">
        <v>155</v>
      </c>
      <c r="E35" s="35" t="s">
        <v>158</v>
      </c>
      <c r="F35" s="35"/>
      <c r="G35" s="96">
        <f>SUM(G36)</f>
        <v>0</v>
      </c>
      <c r="H35" s="96">
        <f t="shared" si="6"/>
        <v>0</v>
      </c>
      <c r="I35" s="96">
        <f t="shared" si="6"/>
        <v>0</v>
      </c>
    </row>
    <row r="36" spans="1:9" customFormat="1" ht="19.5" hidden="1" thickBot="1">
      <c r="A36" s="94" t="s">
        <v>160</v>
      </c>
      <c r="B36" s="35" t="s">
        <v>139</v>
      </c>
      <c r="C36" s="35" t="s">
        <v>93</v>
      </c>
      <c r="D36" s="35" t="s">
        <v>155</v>
      </c>
      <c r="E36" s="35" t="s">
        <v>158</v>
      </c>
      <c r="F36" s="35" t="s">
        <v>159</v>
      </c>
      <c r="G36" s="96">
        <v>0</v>
      </c>
      <c r="H36" s="96">
        <v>0</v>
      </c>
      <c r="I36" s="96">
        <v>0</v>
      </c>
    </row>
    <row r="37" spans="1:9" ht="19.5" thickBot="1">
      <c r="A37" s="13" t="s">
        <v>49</v>
      </c>
      <c r="B37" s="14">
        <v>739</v>
      </c>
      <c r="C37" s="67" t="s">
        <v>93</v>
      </c>
      <c r="D37" s="67">
        <v>11</v>
      </c>
      <c r="E37" s="14"/>
      <c r="F37" s="14"/>
      <c r="G37" s="83">
        <f>SUM(G38)</f>
        <v>20</v>
      </c>
      <c r="H37" s="83">
        <f t="shared" ref="H37:I40" si="7">SUM(H38)</f>
        <v>20</v>
      </c>
      <c r="I37" s="15">
        <f t="shared" si="7"/>
        <v>20</v>
      </c>
    </row>
    <row r="38" spans="1:9" ht="19.5" thickBot="1">
      <c r="A38" s="16" t="s">
        <v>40</v>
      </c>
      <c r="B38" s="17">
        <v>739</v>
      </c>
      <c r="C38" s="68" t="s">
        <v>93</v>
      </c>
      <c r="D38" s="68">
        <v>11</v>
      </c>
      <c r="E38" s="17" t="s">
        <v>41</v>
      </c>
      <c r="F38" s="17"/>
      <c r="G38" s="79">
        <f>SUM(G39)</f>
        <v>20</v>
      </c>
      <c r="H38" s="79">
        <f t="shared" si="7"/>
        <v>20</v>
      </c>
      <c r="I38" s="18">
        <f t="shared" si="7"/>
        <v>20</v>
      </c>
    </row>
    <row r="39" spans="1:9" ht="19.5" thickBot="1">
      <c r="A39" s="16" t="s">
        <v>50</v>
      </c>
      <c r="B39" s="17">
        <v>739</v>
      </c>
      <c r="C39" s="68" t="s">
        <v>93</v>
      </c>
      <c r="D39" s="68">
        <v>11</v>
      </c>
      <c r="E39" s="17" t="s">
        <v>51</v>
      </c>
      <c r="F39" s="17"/>
      <c r="G39" s="79">
        <f>SUM(G40)</f>
        <v>20</v>
      </c>
      <c r="H39" s="79">
        <f t="shared" si="7"/>
        <v>20</v>
      </c>
      <c r="I39" s="18">
        <f t="shared" si="7"/>
        <v>20</v>
      </c>
    </row>
    <row r="40" spans="1:9" ht="27" customHeight="1" thickBot="1">
      <c r="A40" s="16" t="s">
        <v>146</v>
      </c>
      <c r="B40" s="17">
        <v>739</v>
      </c>
      <c r="C40" s="72" t="s">
        <v>93</v>
      </c>
      <c r="D40" s="72" t="s">
        <v>100</v>
      </c>
      <c r="E40" s="22" t="s">
        <v>145</v>
      </c>
      <c r="F40" s="22"/>
      <c r="G40" s="79">
        <f>SUM(G41)</f>
        <v>20</v>
      </c>
      <c r="H40" s="79">
        <f t="shared" si="7"/>
        <v>20</v>
      </c>
      <c r="I40" s="18">
        <f t="shared" si="7"/>
        <v>20</v>
      </c>
    </row>
    <row r="41" spans="1:9" ht="19.5" thickBot="1">
      <c r="A41" s="16" t="s">
        <v>52</v>
      </c>
      <c r="B41" s="17">
        <v>739</v>
      </c>
      <c r="C41" s="68" t="s">
        <v>93</v>
      </c>
      <c r="D41" s="68">
        <v>11</v>
      </c>
      <c r="E41" s="17" t="s">
        <v>145</v>
      </c>
      <c r="F41" s="17">
        <v>870</v>
      </c>
      <c r="G41" s="79">
        <v>20</v>
      </c>
      <c r="H41" s="79">
        <v>20</v>
      </c>
      <c r="I41" s="30">
        <v>20</v>
      </c>
    </row>
    <row r="42" spans="1:9" ht="19.5" thickBot="1">
      <c r="A42" s="13" t="s">
        <v>6</v>
      </c>
      <c r="B42" s="14">
        <v>739</v>
      </c>
      <c r="C42" s="67" t="s">
        <v>93</v>
      </c>
      <c r="D42" s="67">
        <v>13</v>
      </c>
      <c r="E42" s="14"/>
      <c r="F42" s="14"/>
      <c r="G42" s="83">
        <f>SUM(G43+G48)</f>
        <v>336</v>
      </c>
      <c r="H42" s="83">
        <f t="shared" ref="H42:I42" si="8">SUM(H43+H48)</f>
        <v>319</v>
      </c>
      <c r="I42" s="15">
        <f t="shared" si="8"/>
        <v>291</v>
      </c>
    </row>
    <row r="43" spans="1:9" ht="57" thickBot="1">
      <c r="A43" s="16" t="s">
        <v>201</v>
      </c>
      <c r="B43" s="17">
        <v>739</v>
      </c>
      <c r="C43" s="68" t="s">
        <v>93</v>
      </c>
      <c r="D43" s="68">
        <v>13</v>
      </c>
      <c r="E43" s="17" t="s">
        <v>135</v>
      </c>
      <c r="F43" s="17"/>
      <c r="G43" s="79">
        <f>SUM(G45)</f>
        <v>334</v>
      </c>
      <c r="H43" s="79">
        <f>SUM(H45)</f>
        <v>317</v>
      </c>
      <c r="I43" s="18">
        <f>SUM(I45)</f>
        <v>289</v>
      </c>
    </row>
    <row r="44" spans="1:9" ht="19.5" hidden="1" thickBot="1">
      <c r="A44" s="16"/>
      <c r="B44" s="17"/>
      <c r="C44" s="68"/>
      <c r="D44" s="68"/>
      <c r="E44" s="17"/>
      <c r="F44" s="17"/>
      <c r="G44" s="79"/>
      <c r="H44" s="79"/>
      <c r="I44" s="18"/>
    </row>
    <row r="45" spans="1:9" ht="38.25" customHeight="1" thickBot="1">
      <c r="A45" s="138" t="s">
        <v>206</v>
      </c>
      <c r="B45" s="17">
        <v>739</v>
      </c>
      <c r="C45" s="68" t="s">
        <v>93</v>
      </c>
      <c r="D45" s="68">
        <v>13</v>
      </c>
      <c r="E45" s="17" t="s">
        <v>204</v>
      </c>
      <c r="F45" s="17"/>
      <c r="G45" s="79">
        <f>SUM(G46)</f>
        <v>334</v>
      </c>
      <c r="H45" s="79">
        <f t="shared" ref="H45:I46" si="9">SUM(H46)</f>
        <v>317</v>
      </c>
      <c r="I45" s="18">
        <f t="shared" si="9"/>
        <v>289</v>
      </c>
    </row>
    <row r="46" spans="1:9" ht="63.75" customHeight="1" thickBot="1">
      <c r="A46" s="16" t="s">
        <v>53</v>
      </c>
      <c r="B46" s="17">
        <v>739</v>
      </c>
      <c r="C46" s="68" t="s">
        <v>93</v>
      </c>
      <c r="D46" s="68">
        <v>13</v>
      </c>
      <c r="E46" s="17" t="s">
        <v>256</v>
      </c>
      <c r="F46" s="17"/>
      <c r="G46" s="79">
        <f>SUM(G47)</f>
        <v>334</v>
      </c>
      <c r="H46" s="79">
        <f t="shared" si="9"/>
        <v>317</v>
      </c>
      <c r="I46" s="18">
        <f t="shared" si="9"/>
        <v>289</v>
      </c>
    </row>
    <row r="47" spans="1:9" ht="19.5" thickBot="1">
      <c r="A47" s="16" t="s">
        <v>54</v>
      </c>
      <c r="B47" s="17">
        <v>739</v>
      </c>
      <c r="C47" s="68" t="s">
        <v>93</v>
      </c>
      <c r="D47" s="68">
        <v>13</v>
      </c>
      <c r="E47" s="17" t="s">
        <v>256</v>
      </c>
      <c r="F47" s="17">
        <v>540</v>
      </c>
      <c r="G47" s="79">
        <v>334</v>
      </c>
      <c r="H47" s="79">
        <v>317</v>
      </c>
      <c r="I47" s="30">
        <v>289</v>
      </c>
    </row>
    <row r="48" spans="1:9" ht="38.25" thickBot="1">
      <c r="A48" s="16" t="s">
        <v>55</v>
      </c>
      <c r="B48" s="17">
        <v>739</v>
      </c>
      <c r="C48" s="68" t="s">
        <v>93</v>
      </c>
      <c r="D48" s="68">
        <v>13</v>
      </c>
      <c r="E48" s="17" t="s">
        <v>56</v>
      </c>
      <c r="F48" s="17"/>
      <c r="G48" s="83">
        <f>SUM(G50)</f>
        <v>2</v>
      </c>
      <c r="H48" s="83">
        <f>SUM(H50)</f>
        <v>2</v>
      </c>
      <c r="I48" s="15">
        <f>SUM(I50)</f>
        <v>2</v>
      </c>
    </row>
    <row r="49" spans="1:10" ht="19.5" thickBot="1">
      <c r="A49" s="16" t="s">
        <v>197</v>
      </c>
      <c r="B49" s="17" t="s">
        <v>139</v>
      </c>
      <c r="C49" s="68" t="s">
        <v>93</v>
      </c>
      <c r="D49" s="68" t="s">
        <v>138</v>
      </c>
      <c r="E49" s="17" t="s">
        <v>208</v>
      </c>
      <c r="F49" s="17"/>
      <c r="G49" s="83">
        <f>G50</f>
        <v>2</v>
      </c>
      <c r="H49" s="83">
        <f t="shared" ref="H49:I49" si="10">H50</f>
        <v>2</v>
      </c>
      <c r="I49" s="83">
        <f t="shared" si="10"/>
        <v>2</v>
      </c>
    </row>
    <row r="50" spans="1:10" ht="39.75" customHeight="1" thickBot="1">
      <c r="A50" s="16" t="s">
        <v>209</v>
      </c>
      <c r="B50" s="17">
        <v>739</v>
      </c>
      <c r="C50" s="68" t="s">
        <v>93</v>
      </c>
      <c r="D50" s="68">
        <v>13</v>
      </c>
      <c r="E50" s="17" t="s">
        <v>210</v>
      </c>
      <c r="F50" s="17"/>
      <c r="G50" s="79">
        <f>SUM(G51)</f>
        <v>2</v>
      </c>
      <c r="H50" s="79">
        <f t="shared" ref="H50:I51" si="11">SUM(H51)</f>
        <v>2</v>
      </c>
      <c r="I50" s="18">
        <f t="shared" si="11"/>
        <v>2</v>
      </c>
    </row>
    <row r="51" spans="1:10" ht="38.25" thickBot="1">
      <c r="A51" s="16" t="s">
        <v>58</v>
      </c>
      <c r="B51" s="17">
        <v>739</v>
      </c>
      <c r="C51" s="68" t="s">
        <v>93</v>
      </c>
      <c r="D51" s="68">
        <v>13</v>
      </c>
      <c r="E51" s="17" t="s">
        <v>211</v>
      </c>
      <c r="F51" s="17"/>
      <c r="G51" s="79">
        <f>SUM(G52)</f>
        <v>2</v>
      </c>
      <c r="H51" s="79">
        <f t="shared" si="11"/>
        <v>2</v>
      </c>
      <c r="I51" s="18">
        <f t="shared" si="11"/>
        <v>2</v>
      </c>
    </row>
    <row r="52" spans="1:10" ht="19.5" thickBot="1">
      <c r="A52" s="33" t="s">
        <v>48</v>
      </c>
      <c r="B52" s="17">
        <v>739</v>
      </c>
      <c r="C52" s="68" t="s">
        <v>93</v>
      </c>
      <c r="D52" s="68">
        <v>13</v>
      </c>
      <c r="E52" s="17" t="s">
        <v>211</v>
      </c>
      <c r="F52" s="17" t="s">
        <v>253</v>
      </c>
      <c r="G52" s="79">
        <v>2</v>
      </c>
      <c r="H52" s="79">
        <v>2</v>
      </c>
      <c r="I52" s="30">
        <v>2</v>
      </c>
    </row>
    <row r="53" spans="1:10" ht="19.5" thickBot="1">
      <c r="A53" s="13" t="s">
        <v>7</v>
      </c>
      <c r="B53" s="14">
        <v>739</v>
      </c>
      <c r="C53" s="67" t="s">
        <v>94</v>
      </c>
      <c r="D53" s="67"/>
      <c r="E53" s="14"/>
      <c r="F53" s="14"/>
      <c r="G53" s="83">
        <f t="shared" ref="G53:I57" si="12">SUM(G54)</f>
        <v>128.5</v>
      </c>
      <c r="H53" s="83">
        <f t="shared" si="12"/>
        <v>134.5</v>
      </c>
      <c r="I53" s="15">
        <f t="shared" si="12"/>
        <v>139.4</v>
      </c>
    </row>
    <row r="54" spans="1:10" ht="19.5" thickBot="1">
      <c r="A54" s="13" t="s">
        <v>8</v>
      </c>
      <c r="B54" s="14">
        <v>739</v>
      </c>
      <c r="C54" s="67" t="s">
        <v>94</v>
      </c>
      <c r="D54" s="67" t="s">
        <v>95</v>
      </c>
      <c r="E54" s="17"/>
      <c r="F54" s="14"/>
      <c r="G54" s="83">
        <f t="shared" si="12"/>
        <v>128.5</v>
      </c>
      <c r="H54" s="83">
        <f t="shared" si="12"/>
        <v>134.5</v>
      </c>
      <c r="I54" s="15">
        <f t="shared" si="12"/>
        <v>139.4</v>
      </c>
    </row>
    <row r="55" spans="1:10" ht="57" thickBot="1">
      <c r="A55" s="16" t="s">
        <v>212</v>
      </c>
      <c r="B55" s="17">
        <v>739</v>
      </c>
      <c r="C55" s="68" t="s">
        <v>94</v>
      </c>
      <c r="D55" s="68" t="s">
        <v>95</v>
      </c>
      <c r="E55" s="17" t="s">
        <v>135</v>
      </c>
      <c r="F55" s="17"/>
      <c r="G55" s="83">
        <f>SUM(G57)</f>
        <v>128.5</v>
      </c>
      <c r="H55" s="83">
        <f>SUM(H57)</f>
        <v>134.5</v>
      </c>
      <c r="I55" s="15">
        <f>SUM(I57)</f>
        <v>139.4</v>
      </c>
    </row>
    <row r="56" spans="1:10" ht="19.5" thickBot="1">
      <c r="A56" s="16" t="s">
        <v>197</v>
      </c>
      <c r="B56" s="17" t="s">
        <v>139</v>
      </c>
      <c r="C56" s="68" t="s">
        <v>94</v>
      </c>
      <c r="D56" s="68" t="s">
        <v>95</v>
      </c>
      <c r="E56" s="17" t="s">
        <v>214</v>
      </c>
      <c r="F56" s="17"/>
      <c r="G56" s="83">
        <f>G57</f>
        <v>128.5</v>
      </c>
      <c r="H56" s="83">
        <f t="shared" ref="H56:I56" si="13">H57</f>
        <v>134.5</v>
      </c>
      <c r="I56" s="83">
        <f t="shared" si="13"/>
        <v>139.4</v>
      </c>
    </row>
    <row r="57" spans="1:10" ht="57" thickBot="1">
      <c r="A57" s="16" t="s">
        <v>213</v>
      </c>
      <c r="B57" s="17">
        <v>739</v>
      </c>
      <c r="C57" s="68" t="s">
        <v>94</v>
      </c>
      <c r="D57" s="68" t="s">
        <v>95</v>
      </c>
      <c r="E57" s="17" t="s">
        <v>207</v>
      </c>
      <c r="F57" s="17"/>
      <c r="G57" s="83">
        <f t="shared" si="12"/>
        <v>128.5</v>
      </c>
      <c r="H57" s="83">
        <f t="shared" si="12"/>
        <v>134.5</v>
      </c>
      <c r="I57" s="15">
        <f t="shared" si="12"/>
        <v>139.4</v>
      </c>
    </row>
    <row r="58" spans="1:10" ht="40.5" customHeight="1" thickBot="1">
      <c r="A58" s="16" t="s">
        <v>215</v>
      </c>
      <c r="B58" s="17">
        <v>739</v>
      </c>
      <c r="C58" s="68" t="s">
        <v>94</v>
      </c>
      <c r="D58" s="68" t="s">
        <v>95</v>
      </c>
      <c r="E58" s="17" t="s">
        <v>257</v>
      </c>
      <c r="F58" s="17"/>
      <c r="G58" s="83">
        <f>SUM(G59+G60)</f>
        <v>128.5</v>
      </c>
      <c r="H58" s="83">
        <f t="shared" ref="H58:I58" si="14">SUM(H59+H60)</f>
        <v>134.5</v>
      </c>
      <c r="I58" s="15">
        <f t="shared" si="14"/>
        <v>139.4</v>
      </c>
    </row>
    <row r="59" spans="1:10" ht="18" customHeight="1" thickBot="1">
      <c r="A59" s="16" t="s">
        <v>43</v>
      </c>
      <c r="B59" s="17">
        <v>739</v>
      </c>
      <c r="C59" s="68" t="s">
        <v>94</v>
      </c>
      <c r="D59" s="68" t="s">
        <v>95</v>
      </c>
      <c r="E59" s="17" t="s">
        <v>257</v>
      </c>
      <c r="F59" s="17">
        <v>120</v>
      </c>
      <c r="G59" s="79">
        <v>128.5</v>
      </c>
      <c r="H59" s="79">
        <v>134.5</v>
      </c>
      <c r="I59" s="30">
        <v>139.4</v>
      </c>
      <c r="J59" s="129">
        <v>0</v>
      </c>
    </row>
    <row r="60" spans="1:10" ht="38.25" hidden="1" thickBot="1">
      <c r="A60" s="16" t="s">
        <v>47</v>
      </c>
      <c r="B60" s="17">
        <v>739</v>
      </c>
      <c r="C60" s="68" t="s">
        <v>94</v>
      </c>
      <c r="D60" s="68" t="s">
        <v>95</v>
      </c>
      <c r="E60" s="17" t="s">
        <v>140</v>
      </c>
      <c r="F60" s="17">
        <v>240</v>
      </c>
      <c r="G60" s="79">
        <v>0</v>
      </c>
      <c r="H60" s="79">
        <v>0</v>
      </c>
      <c r="I60" s="30">
        <v>0</v>
      </c>
    </row>
    <row r="61" spans="1:10" ht="19.5" thickBot="1">
      <c r="A61" s="13" t="s">
        <v>9</v>
      </c>
      <c r="B61" s="14">
        <v>739</v>
      </c>
      <c r="C61" s="67" t="s">
        <v>95</v>
      </c>
      <c r="D61" s="67"/>
      <c r="E61" s="14"/>
      <c r="F61" s="14"/>
      <c r="G61" s="83">
        <f>SUM(G62+G69)</f>
        <v>634</v>
      </c>
      <c r="H61" s="83">
        <f t="shared" ref="H61:I61" si="15">SUM(H62+H69)</f>
        <v>661.40000000000009</v>
      </c>
      <c r="I61" s="15">
        <f t="shared" si="15"/>
        <v>643.5</v>
      </c>
    </row>
    <row r="62" spans="1:10" ht="38.25" thickBot="1">
      <c r="A62" s="101" t="s">
        <v>175</v>
      </c>
      <c r="B62" s="14">
        <v>739</v>
      </c>
      <c r="C62" s="67" t="s">
        <v>95</v>
      </c>
      <c r="D62" s="67">
        <v>10</v>
      </c>
      <c r="E62" s="14"/>
      <c r="F62" s="14"/>
      <c r="G62" s="83">
        <f>SUM(G63)</f>
        <v>634</v>
      </c>
      <c r="H62" s="83">
        <f t="shared" ref="H62:I65" si="16">SUM(H63)</f>
        <v>661.40000000000009</v>
      </c>
      <c r="I62" s="15">
        <f t="shared" si="16"/>
        <v>643.5</v>
      </c>
    </row>
    <row r="63" spans="1:10" ht="38.25" thickBot="1">
      <c r="A63" s="16" t="s">
        <v>216</v>
      </c>
      <c r="B63" s="17">
        <v>739</v>
      </c>
      <c r="C63" s="68" t="s">
        <v>95</v>
      </c>
      <c r="D63" s="68">
        <v>10</v>
      </c>
      <c r="E63" s="17" t="s">
        <v>56</v>
      </c>
      <c r="F63" s="14"/>
      <c r="G63" s="83">
        <f>SUM(G65)</f>
        <v>634</v>
      </c>
      <c r="H63" s="83">
        <f>SUM(H65)</f>
        <v>661.40000000000009</v>
      </c>
      <c r="I63" s="83">
        <f>SUM(I65)</f>
        <v>643.5</v>
      </c>
    </row>
    <row r="64" spans="1:10" ht="19.5" thickBot="1">
      <c r="A64" s="16" t="s">
        <v>217</v>
      </c>
      <c r="B64" s="17" t="s">
        <v>139</v>
      </c>
      <c r="C64" s="68" t="s">
        <v>95</v>
      </c>
      <c r="D64" s="68" t="s">
        <v>221</v>
      </c>
      <c r="E64" s="17" t="s">
        <v>208</v>
      </c>
      <c r="F64" s="14"/>
      <c r="G64" s="83">
        <f>G65</f>
        <v>634</v>
      </c>
      <c r="H64" s="83">
        <f t="shared" ref="H64:I64" si="17">H65</f>
        <v>661.40000000000009</v>
      </c>
      <c r="I64" s="83">
        <f t="shared" si="17"/>
        <v>643.5</v>
      </c>
    </row>
    <row r="65" spans="1:9" ht="38.25" thickBot="1">
      <c r="A65" s="16" t="s">
        <v>222</v>
      </c>
      <c r="B65" s="17">
        <v>739</v>
      </c>
      <c r="C65" s="68" t="s">
        <v>95</v>
      </c>
      <c r="D65" s="68">
        <v>10</v>
      </c>
      <c r="E65" s="17" t="s">
        <v>223</v>
      </c>
      <c r="F65" s="14"/>
      <c r="G65" s="83">
        <f>SUM(G66)</f>
        <v>634</v>
      </c>
      <c r="H65" s="83">
        <f t="shared" si="16"/>
        <v>661.40000000000009</v>
      </c>
      <c r="I65" s="15">
        <f t="shared" si="16"/>
        <v>643.5</v>
      </c>
    </row>
    <row r="66" spans="1:9" ht="38.25" thickBot="1">
      <c r="A66" s="16" t="s">
        <v>60</v>
      </c>
      <c r="B66" s="17">
        <v>739</v>
      </c>
      <c r="C66" s="68" t="s">
        <v>95</v>
      </c>
      <c r="D66" s="68">
        <v>10</v>
      </c>
      <c r="E66" s="17" t="s">
        <v>224</v>
      </c>
      <c r="F66" s="14"/>
      <c r="G66" s="83">
        <f>SUM(G67:G68)</f>
        <v>634</v>
      </c>
      <c r="H66" s="83">
        <f t="shared" ref="H66:I66" si="18">SUM(H67:H68)</f>
        <v>661.40000000000009</v>
      </c>
      <c r="I66" s="83">
        <f t="shared" si="18"/>
        <v>643.5</v>
      </c>
    </row>
    <row r="67" spans="1:9" ht="38.25" thickBot="1">
      <c r="A67" s="16" t="s">
        <v>47</v>
      </c>
      <c r="B67" s="17">
        <v>739</v>
      </c>
      <c r="C67" s="68" t="s">
        <v>95</v>
      </c>
      <c r="D67" s="68">
        <v>10</v>
      </c>
      <c r="E67" s="17" t="s">
        <v>224</v>
      </c>
      <c r="F67" s="17" t="s">
        <v>162</v>
      </c>
      <c r="G67" s="79">
        <v>109.4</v>
      </c>
      <c r="H67" s="79">
        <v>136.80000000000001</v>
      </c>
      <c r="I67" s="30">
        <v>118.9</v>
      </c>
    </row>
    <row r="68" spans="1:9" ht="38.25" thickBot="1">
      <c r="A68" s="16" t="s">
        <v>163</v>
      </c>
      <c r="B68" s="17">
        <v>739</v>
      </c>
      <c r="C68" s="68" t="s">
        <v>95</v>
      </c>
      <c r="D68" s="68">
        <v>10</v>
      </c>
      <c r="E68" s="17" t="s">
        <v>224</v>
      </c>
      <c r="F68" s="17" t="s">
        <v>161</v>
      </c>
      <c r="G68" s="79">
        <v>524.6</v>
      </c>
      <c r="H68" s="79">
        <v>524.6</v>
      </c>
      <c r="I68" s="30">
        <v>524.6</v>
      </c>
    </row>
    <row r="69" spans="1:9" ht="38.25" hidden="1" thickBot="1">
      <c r="A69" s="13" t="s">
        <v>10</v>
      </c>
      <c r="B69" s="14">
        <v>739</v>
      </c>
      <c r="C69" s="67" t="s">
        <v>95</v>
      </c>
      <c r="D69" s="67">
        <v>14</v>
      </c>
      <c r="E69" s="14"/>
      <c r="F69" s="14"/>
      <c r="G69" s="83">
        <f>SUM(G70)</f>
        <v>0</v>
      </c>
      <c r="H69" s="83">
        <f t="shared" ref="H69:I71" si="19">SUM(H70)</f>
        <v>0</v>
      </c>
      <c r="I69" s="15">
        <f t="shared" si="19"/>
        <v>0</v>
      </c>
    </row>
    <row r="70" spans="1:9" ht="19.5" hidden="1" thickBot="1">
      <c r="A70" s="16" t="s">
        <v>61</v>
      </c>
      <c r="B70" s="17">
        <v>739</v>
      </c>
      <c r="C70" s="68" t="s">
        <v>95</v>
      </c>
      <c r="D70" s="68">
        <v>14</v>
      </c>
      <c r="E70" s="17" t="s">
        <v>41</v>
      </c>
      <c r="F70" s="17"/>
      <c r="G70" s="83">
        <f>SUM(G71)</f>
        <v>0</v>
      </c>
      <c r="H70" s="83">
        <f t="shared" si="19"/>
        <v>0</v>
      </c>
      <c r="I70" s="15">
        <f t="shared" si="19"/>
        <v>0</v>
      </c>
    </row>
    <row r="71" spans="1:9" ht="19.5" hidden="1" thickBot="1">
      <c r="A71" s="16" t="s">
        <v>50</v>
      </c>
      <c r="B71" s="17">
        <v>739</v>
      </c>
      <c r="C71" s="68" t="s">
        <v>95</v>
      </c>
      <c r="D71" s="68">
        <v>14</v>
      </c>
      <c r="E71" s="17" t="s">
        <v>51</v>
      </c>
      <c r="F71" s="17"/>
      <c r="G71" s="83">
        <f>SUM(G72)</f>
        <v>0</v>
      </c>
      <c r="H71" s="83">
        <f t="shared" si="19"/>
        <v>0</v>
      </c>
      <c r="I71" s="15">
        <f t="shared" si="19"/>
        <v>0</v>
      </c>
    </row>
    <row r="72" spans="1:9" ht="38.25" hidden="1" thickBot="1">
      <c r="A72" s="16" t="s">
        <v>62</v>
      </c>
      <c r="B72" s="17">
        <v>739</v>
      </c>
      <c r="C72" s="68" t="s">
        <v>95</v>
      </c>
      <c r="D72" s="68">
        <v>14</v>
      </c>
      <c r="E72" s="17" t="s">
        <v>63</v>
      </c>
      <c r="F72" s="17"/>
      <c r="G72" s="83">
        <f>SUM(G73+G74)</f>
        <v>0</v>
      </c>
      <c r="H72" s="83">
        <f>SUM(H73+H74)</f>
        <v>0</v>
      </c>
      <c r="I72" s="83">
        <f>SUM(I73+I74)</f>
        <v>0</v>
      </c>
    </row>
    <row r="73" spans="1:9" ht="19.5" hidden="1" thickBot="1">
      <c r="A73" s="16" t="s">
        <v>46</v>
      </c>
      <c r="B73" s="17">
        <v>739</v>
      </c>
      <c r="C73" s="68" t="s">
        <v>95</v>
      </c>
      <c r="D73" s="68">
        <v>14</v>
      </c>
      <c r="E73" s="17" t="s">
        <v>63</v>
      </c>
      <c r="F73" s="17">
        <v>120</v>
      </c>
      <c r="G73" s="79">
        <v>0</v>
      </c>
      <c r="H73" s="79">
        <v>0</v>
      </c>
      <c r="I73" s="30">
        <v>0</v>
      </c>
    </row>
    <row r="74" spans="1:9" ht="38.25" hidden="1" thickBot="1">
      <c r="A74" s="16" t="s">
        <v>47</v>
      </c>
      <c r="B74" s="17" t="s">
        <v>139</v>
      </c>
      <c r="C74" s="68" t="s">
        <v>95</v>
      </c>
      <c r="D74" s="68" t="s">
        <v>167</v>
      </c>
      <c r="E74" s="17" t="s">
        <v>63</v>
      </c>
      <c r="F74" s="17" t="s">
        <v>162</v>
      </c>
      <c r="G74" s="79">
        <v>0</v>
      </c>
      <c r="H74" s="79">
        <v>0</v>
      </c>
      <c r="I74" s="18">
        <v>0</v>
      </c>
    </row>
    <row r="75" spans="1:9" ht="19.5" hidden="1" thickBot="1">
      <c r="A75" s="13" t="s">
        <v>65</v>
      </c>
      <c r="B75" s="14">
        <v>739</v>
      </c>
      <c r="C75" s="67" t="s">
        <v>96</v>
      </c>
      <c r="D75" s="67"/>
      <c r="E75" s="14"/>
      <c r="F75" s="14"/>
      <c r="G75" s="83">
        <f>SUM(G76+G86)</f>
        <v>533.5</v>
      </c>
      <c r="H75" s="83">
        <f>SUM(H76+H86)</f>
        <v>544.79999999999995</v>
      </c>
      <c r="I75" s="83">
        <f>SUM(I76+I86)</f>
        <v>544.79999999999995</v>
      </c>
    </row>
    <row r="76" spans="1:9" ht="19.5" thickBot="1">
      <c r="A76" s="13" t="s">
        <v>66</v>
      </c>
      <c r="B76" s="14">
        <v>739</v>
      </c>
      <c r="C76" s="67" t="s">
        <v>96</v>
      </c>
      <c r="D76" s="67" t="s">
        <v>99</v>
      </c>
      <c r="E76" s="17"/>
      <c r="F76" s="17"/>
      <c r="G76" s="83">
        <f>SUM(G77)</f>
        <v>533.5</v>
      </c>
      <c r="H76" s="83">
        <f t="shared" ref="H76:I90" si="20">SUM(H77)</f>
        <v>544.79999999999995</v>
      </c>
      <c r="I76" s="15">
        <f t="shared" si="20"/>
        <v>544.79999999999995</v>
      </c>
    </row>
    <row r="77" spans="1:9" ht="34.5" customHeight="1" thickBot="1">
      <c r="A77" s="20" t="s">
        <v>225</v>
      </c>
      <c r="B77" s="35">
        <v>739</v>
      </c>
      <c r="C77" s="73" t="s">
        <v>96</v>
      </c>
      <c r="D77" s="73" t="s">
        <v>99</v>
      </c>
      <c r="E77" s="21" t="s">
        <v>56</v>
      </c>
      <c r="F77" s="21"/>
      <c r="G77" s="83">
        <f>SUM(G79)</f>
        <v>533.5</v>
      </c>
      <c r="H77" s="83">
        <f>SUM(H79)</f>
        <v>544.79999999999995</v>
      </c>
      <c r="I77" s="83">
        <f>SUM(I79)</f>
        <v>544.79999999999995</v>
      </c>
    </row>
    <row r="78" spans="1:9" ht="21.75" customHeight="1" thickBot="1">
      <c r="A78" s="20" t="s">
        <v>226</v>
      </c>
      <c r="B78" s="35" t="s">
        <v>139</v>
      </c>
      <c r="C78" s="73" t="s">
        <v>96</v>
      </c>
      <c r="D78" s="73" t="s">
        <v>99</v>
      </c>
      <c r="E78" s="21" t="s">
        <v>208</v>
      </c>
      <c r="F78" s="21"/>
      <c r="G78" s="83">
        <f>G79</f>
        <v>533.5</v>
      </c>
      <c r="H78" s="83">
        <f t="shared" ref="H78:I78" si="21">H79</f>
        <v>544.79999999999995</v>
      </c>
      <c r="I78" s="83">
        <f t="shared" si="21"/>
        <v>544.79999999999995</v>
      </c>
    </row>
    <row r="79" spans="1:9" ht="36" customHeight="1" thickBot="1">
      <c r="A79" s="34" t="s">
        <v>227</v>
      </c>
      <c r="B79" s="35">
        <v>739</v>
      </c>
      <c r="C79" s="74" t="s">
        <v>96</v>
      </c>
      <c r="D79" s="74" t="s">
        <v>99</v>
      </c>
      <c r="E79" s="35" t="s">
        <v>228</v>
      </c>
      <c r="F79" s="35"/>
      <c r="G79" s="83">
        <f>SUM(G80+G82)</f>
        <v>533.5</v>
      </c>
      <c r="H79" s="83">
        <f t="shared" ref="H79:I79" si="22">SUM(H80+H82)</f>
        <v>544.79999999999995</v>
      </c>
      <c r="I79" s="83">
        <f t="shared" si="22"/>
        <v>544.79999999999995</v>
      </c>
    </row>
    <row r="80" spans="1:9" ht="38.25" thickBot="1">
      <c r="A80" s="34" t="s">
        <v>67</v>
      </c>
      <c r="B80" s="35">
        <v>739</v>
      </c>
      <c r="C80" s="74" t="s">
        <v>96</v>
      </c>
      <c r="D80" s="74" t="s">
        <v>99</v>
      </c>
      <c r="E80" s="35" t="s">
        <v>229</v>
      </c>
      <c r="F80" s="35"/>
      <c r="G80" s="83">
        <f>SUM(G81+G84)</f>
        <v>533.5</v>
      </c>
      <c r="H80" s="83">
        <f t="shared" ref="H80:I80" si="23">SUM(H81+H84)</f>
        <v>544.79999999999995</v>
      </c>
      <c r="I80" s="83">
        <f t="shared" si="23"/>
        <v>544.79999999999995</v>
      </c>
    </row>
    <row r="81" spans="1:10" ht="38.25" thickBot="1">
      <c r="A81" s="16" t="s">
        <v>47</v>
      </c>
      <c r="B81" s="17">
        <v>739</v>
      </c>
      <c r="C81" s="68" t="s">
        <v>96</v>
      </c>
      <c r="D81" s="68" t="s">
        <v>99</v>
      </c>
      <c r="E81" s="17" t="s">
        <v>229</v>
      </c>
      <c r="F81" s="17">
        <v>240</v>
      </c>
      <c r="G81" s="79">
        <v>533.5</v>
      </c>
      <c r="H81" s="79">
        <v>544.79999999999995</v>
      </c>
      <c r="I81" s="30">
        <v>544.79999999999995</v>
      </c>
    </row>
    <row r="82" spans="1:10" ht="38.25" hidden="1" thickBot="1">
      <c r="A82" s="34" t="s">
        <v>113</v>
      </c>
      <c r="B82" s="35">
        <v>739</v>
      </c>
      <c r="C82" s="74" t="s">
        <v>96</v>
      </c>
      <c r="D82" s="74" t="s">
        <v>99</v>
      </c>
      <c r="E82" s="35" t="s">
        <v>166</v>
      </c>
      <c r="F82" s="35"/>
      <c r="G82" s="83">
        <f>SUM(G83)</f>
        <v>0</v>
      </c>
      <c r="H82" s="83">
        <f t="shared" si="20"/>
        <v>0</v>
      </c>
      <c r="I82" s="15">
        <f t="shared" si="20"/>
        <v>0</v>
      </c>
    </row>
    <row r="83" spans="1:10" ht="38.25" hidden="1" thickBot="1">
      <c r="A83" s="16" t="s">
        <v>47</v>
      </c>
      <c r="B83" s="17">
        <v>739</v>
      </c>
      <c r="C83" s="68" t="s">
        <v>96</v>
      </c>
      <c r="D83" s="68" t="s">
        <v>99</v>
      </c>
      <c r="E83" s="35" t="s">
        <v>166</v>
      </c>
      <c r="F83" s="17">
        <v>240</v>
      </c>
      <c r="G83" s="79">
        <v>0</v>
      </c>
      <c r="H83" s="79">
        <v>0</v>
      </c>
      <c r="I83" s="30">
        <v>0</v>
      </c>
    </row>
    <row r="84" spans="1:10" ht="38.25" hidden="1" thickBot="1">
      <c r="A84" s="136" t="s">
        <v>113</v>
      </c>
      <c r="B84" s="17" t="s">
        <v>139</v>
      </c>
      <c r="C84" s="68" t="s">
        <v>96</v>
      </c>
      <c r="D84" s="68" t="s">
        <v>99</v>
      </c>
      <c r="E84" s="17" t="s">
        <v>188</v>
      </c>
      <c r="F84" s="17"/>
      <c r="G84" s="79">
        <f>G85</f>
        <v>0</v>
      </c>
      <c r="H84" s="79">
        <f t="shared" ref="H84:I84" si="24">H85</f>
        <v>0</v>
      </c>
      <c r="I84" s="79">
        <f t="shared" si="24"/>
        <v>0</v>
      </c>
    </row>
    <row r="85" spans="1:10" ht="19.5" hidden="1" thickBot="1">
      <c r="A85" s="16" t="s">
        <v>54</v>
      </c>
      <c r="B85" s="17" t="s">
        <v>139</v>
      </c>
      <c r="C85" s="68" t="s">
        <v>96</v>
      </c>
      <c r="D85" s="68" t="s">
        <v>99</v>
      </c>
      <c r="E85" s="17" t="s">
        <v>188</v>
      </c>
      <c r="F85" s="17" t="s">
        <v>189</v>
      </c>
      <c r="G85" s="79">
        <v>0</v>
      </c>
      <c r="H85" s="79">
        <v>0</v>
      </c>
      <c r="I85" s="18">
        <v>0</v>
      </c>
    </row>
    <row r="86" spans="1:10" ht="19.5" hidden="1" thickBot="1">
      <c r="A86" s="13" t="s">
        <v>149</v>
      </c>
      <c r="B86" s="14">
        <v>739</v>
      </c>
      <c r="C86" s="67" t="s">
        <v>96</v>
      </c>
      <c r="D86" s="67" t="s">
        <v>148</v>
      </c>
      <c r="E86" s="17"/>
      <c r="F86" s="17"/>
      <c r="G86" s="83">
        <f>SUM(G87)</f>
        <v>0</v>
      </c>
      <c r="H86" s="83">
        <f t="shared" si="20"/>
        <v>0</v>
      </c>
      <c r="I86" s="15">
        <f t="shared" si="20"/>
        <v>0</v>
      </c>
    </row>
    <row r="87" spans="1:10" ht="34.5" hidden="1" customHeight="1" thickBot="1">
      <c r="A87" s="20" t="s">
        <v>216</v>
      </c>
      <c r="B87" s="35">
        <v>739</v>
      </c>
      <c r="C87" s="73" t="s">
        <v>96</v>
      </c>
      <c r="D87" s="73" t="s">
        <v>148</v>
      </c>
      <c r="E87" s="21" t="s">
        <v>56</v>
      </c>
      <c r="F87" s="21"/>
      <c r="G87" s="83">
        <f>SUM(G89)</f>
        <v>0</v>
      </c>
      <c r="H87" s="83">
        <f>SUM(H89)</f>
        <v>0</v>
      </c>
      <c r="I87" s="15">
        <f>SUM(I89)</f>
        <v>0</v>
      </c>
    </row>
    <row r="88" spans="1:10" ht="19.5" hidden="1" customHeight="1" thickBot="1">
      <c r="A88" s="20" t="s">
        <v>217</v>
      </c>
      <c r="B88" s="35" t="s">
        <v>139</v>
      </c>
      <c r="C88" s="73" t="s">
        <v>96</v>
      </c>
      <c r="D88" s="73" t="s">
        <v>148</v>
      </c>
      <c r="E88" s="21" t="s">
        <v>208</v>
      </c>
      <c r="F88" s="21"/>
      <c r="G88" s="83">
        <f>G89</f>
        <v>0</v>
      </c>
      <c r="H88" s="83">
        <f t="shared" ref="H88:I88" si="25">H89</f>
        <v>0</v>
      </c>
      <c r="I88" s="83">
        <f t="shared" si="25"/>
        <v>0</v>
      </c>
    </row>
    <row r="89" spans="1:10" ht="37.5" hidden="1" customHeight="1" thickBot="1">
      <c r="A89" s="34" t="s">
        <v>218</v>
      </c>
      <c r="B89" s="35">
        <v>739</v>
      </c>
      <c r="C89" s="74" t="s">
        <v>96</v>
      </c>
      <c r="D89" s="74" t="s">
        <v>148</v>
      </c>
      <c r="E89" s="35" t="s">
        <v>219</v>
      </c>
      <c r="F89" s="35"/>
      <c r="G89" s="83">
        <f>G92+G91</f>
        <v>0</v>
      </c>
      <c r="H89" s="83">
        <f t="shared" ref="H89:I89" si="26">H92</f>
        <v>0</v>
      </c>
      <c r="I89" s="83">
        <f t="shared" si="26"/>
        <v>0</v>
      </c>
    </row>
    <row r="90" spans="1:10" ht="19.5" hidden="1" thickBot="1">
      <c r="A90" s="34" t="s">
        <v>149</v>
      </c>
      <c r="B90" s="35">
        <v>739</v>
      </c>
      <c r="C90" s="74" t="s">
        <v>96</v>
      </c>
      <c r="D90" s="74" t="s">
        <v>148</v>
      </c>
      <c r="E90" s="35" t="s">
        <v>150</v>
      </c>
      <c r="F90" s="35"/>
      <c r="G90" s="83">
        <f>SUM(G91+G93)</f>
        <v>0</v>
      </c>
      <c r="H90" s="83">
        <f t="shared" si="20"/>
        <v>0</v>
      </c>
      <c r="I90" s="15">
        <f t="shared" si="20"/>
        <v>0</v>
      </c>
    </row>
    <row r="91" spans="1:10" ht="38.25" hidden="1" thickBot="1">
      <c r="A91" s="24" t="s">
        <v>47</v>
      </c>
      <c r="B91" s="17">
        <v>739</v>
      </c>
      <c r="C91" s="68" t="s">
        <v>96</v>
      </c>
      <c r="D91" s="68" t="s">
        <v>148</v>
      </c>
      <c r="E91" s="17" t="s">
        <v>220</v>
      </c>
      <c r="F91" s="17">
        <v>240</v>
      </c>
      <c r="G91" s="79">
        <v>0</v>
      </c>
      <c r="H91" s="79">
        <v>0</v>
      </c>
      <c r="I91" s="30">
        <v>0</v>
      </c>
    </row>
    <row r="92" spans="1:10" ht="80.25" hidden="1" customHeight="1" thickBot="1">
      <c r="A92" s="130" t="s">
        <v>179</v>
      </c>
      <c r="B92" s="17" t="s">
        <v>139</v>
      </c>
      <c r="C92" s="68" t="s">
        <v>96</v>
      </c>
      <c r="D92" s="68" t="s">
        <v>148</v>
      </c>
      <c r="E92" s="17" t="s">
        <v>180</v>
      </c>
      <c r="F92" s="17"/>
      <c r="G92" s="79">
        <f>G93</f>
        <v>0</v>
      </c>
      <c r="H92" s="79">
        <f t="shared" ref="H92:I92" si="27">H93</f>
        <v>0</v>
      </c>
      <c r="I92" s="79">
        <f t="shared" si="27"/>
        <v>0</v>
      </c>
      <c r="J92" s="79"/>
    </row>
    <row r="93" spans="1:10" ht="38.25" hidden="1" thickBot="1">
      <c r="A93" s="16" t="s">
        <v>47</v>
      </c>
      <c r="B93" s="17" t="s">
        <v>139</v>
      </c>
      <c r="C93" s="68" t="s">
        <v>96</v>
      </c>
      <c r="D93" s="68" t="s">
        <v>148</v>
      </c>
      <c r="E93" s="17" t="s">
        <v>180</v>
      </c>
      <c r="F93" s="17" t="s">
        <v>162</v>
      </c>
      <c r="G93" s="79">
        <v>0</v>
      </c>
      <c r="H93" s="79">
        <v>0</v>
      </c>
      <c r="I93" s="18">
        <v>0</v>
      </c>
    </row>
    <row r="94" spans="1:10" ht="19.5" thickBot="1">
      <c r="A94" s="13" t="s">
        <v>13</v>
      </c>
      <c r="B94" s="14">
        <v>739</v>
      </c>
      <c r="C94" s="67" t="s">
        <v>97</v>
      </c>
      <c r="D94" s="67"/>
      <c r="E94" s="14"/>
      <c r="F94" s="14"/>
      <c r="G94" s="83">
        <f>SUM(G95+G100+G111)</f>
        <v>474</v>
      </c>
      <c r="H94" s="83">
        <f t="shared" ref="H94:I94" si="28">SUM(H95+H100+H111)</f>
        <v>244</v>
      </c>
      <c r="I94" s="15">
        <f t="shared" si="28"/>
        <v>0</v>
      </c>
    </row>
    <row r="95" spans="1:10" ht="19.5" hidden="1" thickBot="1">
      <c r="A95" s="13" t="s">
        <v>14</v>
      </c>
      <c r="B95" s="14">
        <v>739</v>
      </c>
      <c r="C95" s="67" t="s">
        <v>97</v>
      </c>
      <c r="D95" s="67" t="s">
        <v>93</v>
      </c>
      <c r="E95" s="14"/>
      <c r="F95" s="14"/>
      <c r="G95" s="83">
        <f>SUM(G96)</f>
        <v>0</v>
      </c>
      <c r="H95" s="83">
        <f t="shared" ref="H95:I98" si="29">SUM(H96)</f>
        <v>0</v>
      </c>
      <c r="I95" s="15">
        <f t="shared" si="29"/>
        <v>0</v>
      </c>
    </row>
    <row r="96" spans="1:10" ht="19.5" hidden="1" thickBot="1">
      <c r="A96" s="16" t="s">
        <v>40</v>
      </c>
      <c r="B96" s="17">
        <v>739</v>
      </c>
      <c r="C96" s="68" t="s">
        <v>97</v>
      </c>
      <c r="D96" s="68" t="s">
        <v>93</v>
      </c>
      <c r="E96" s="17" t="s">
        <v>41</v>
      </c>
      <c r="F96" s="14"/>
      <c r="G96" s="79">
        <f>SUM(G98)</f>
        <v>0</v>
      </c>
      <c r="H96" s="79">
        <f>SUM(H98)</f>
        <v>0</v>
      </c>
      <c r="I96" s="18">
        <f>SUM(I98)</f>
        <v>0</v>
      </c>
    </row>
    <row r="97" spans="1:9" ht="19.5" hidden="1" thickBot="1">
      <c r="A97" s="16" t="s">
        <v>50</v>
      </c>
      <c r="B97" s="17">
        <v>739</v>
      </c>
      <c r="C97" s="68" t="s">
        <v>97</v>
      </c>
      <c r="D97" s="68" t="s">
        <v>93</v>
      </c>
      <c r="E97" s="17" t="s">
        <v>51</v>
      </c>
      <c r="F97" s="17"/>
      <c r="G97" s="79">
        <f>SUM(G98)</f>
        <v>0</v>
      </c>
      <c r="H97" s="79">
        <f t="shared" ref="H97:I97" si="30">SUM(H98)</f>
        <v>0</v>
      </c>
      <c r="I97" s="18">
        <f t="shared" si="30"/>
        <v>0</v>
      </c>
    </row>
    <row r="98" spans="1:9" ht="19.5" hidden="1" thickBot="1">
      <c r="A98" s="16" t="s">
        <v>68</v>
      </c>
      <c r="B98" s="17">
        <v>739</v>
      </c>
      <c r="C98" s="68" t="s">
        <v>97</v>
      </c>
      <c r="D98" s="68" t="s">
        <v>93</v>
      </c>
      <c r="E98" s="17" t="s">
        <v>69</v>
      </c>
      <c r="F98" s="14"/>
      <c r="G98" s="79">
        <f>SUM(G99)</f>
        <v>0</v>
      </c>
      <c r="H98" s="79">
        <f t="shared" si="29"/>
        <v>0</v>
      </c>
      <c r="I98" s="18">
        <f t="shared" si="29"/>
        <v>0</v>
      </c>
    </row>
    <row r="99" spans="1:9" ht="38.25" hidden="1" thickBot="1">
      <c r="A99" s="16" t="s">
        <v>47</v>
      </c>
      <c r="B99" s="17">
        <v>739</v>
      </c>
      <c r="C99" s="68" t="s">
        <v>97</v>
      </c>
      <c r="D99" s="68" t="s">
        <v>93</v>
      </c>
      <c r="E99" s="17" t="s">
        <v>69</v>
      </c>
      <c r="F99" s="17">
        <v>240</v>
      </c>
      <c r="G99" s="79">
        <v>0</v>
      </c>
      <c r="H99" s="83">
        <v>0</v>
      </c>
      <c r="I99" s="29">
        <v>0</v>
      </c>
    </row>
    <row r="100" spans="1:9" ht="19.5" thickBot="1">
      <c r="A100" s="131" t="s">
        <v>15</v>
      </c>
      <c r="B100" s="14">
        <v>739</v>
      </c>
      <c r="C100" s="67" t="s">
        <v>97</v>
      </c>
      <c r="D100" s="67" t="s">
        <v>94</v>
      </c>
      <c r="E100" s="14"/>
      <c r="F100" s="14"/>
      <c r="G100" s="83">
        <f>SUM(G101)</f>
        <v>244</v>
      </c>
      <c r="H100" s="83">
        <f t="shared" ref="H100" si="31">SUM(H101)</f>
        <v>124</v>
      </c>
      <c r="I100" s="83">
        <f>SUM(I101+I107)</f>
        <v>0</v>
      </c>
    </row>
    <row r="101" spans="1:9" ht="38.25" thickBot="1">
      <c r="A101" s="127" t="s">
        <v>216</v>
      </c>
      <c r="B101" s="17">
        <v>739</v>
      </c>
      <c r="C101" s="68" t="s">
        <v>97</v>
      </c>
      <c r="D101" s="68" t="s">
        <v>94</v>
      </c>
      <c r="E101" s="17" t="s">
        <v>56</v>
      </c>
      <c r="F101" s="17"/>
      <c r="G101" s="79">
        <f>SUM(G103+G106)</f>
        <v>244</v>
      </c>
      <c r="H101" s="79">
        <f t="shared" ref="H101:I101" si="32">SUM(H103+H106)</f>
        <v>124</v>
      </c>
      <c r="I101" s="79">
        <f t="shared" si="32"/>
        <v>0</v>
      </c>
    </row>
    <row r="102" spans="1:9" ht="19.5" thickBot="1">
      <c r="A102" s="127" t="s">
        <v>217</v>
      </c>
      <c r="B102" s="17" t="s">
        <v>139</v>
      </c>
      <c r="C102" s="68" t="s">
        <v>97</v>
      </c>
      <c r="D102" s="68" t="s">
        <v>94</v>
      </c>
      <c r="E102" s="17" t="s">
        <v>208</v>
      </c>
      <c r="F102" s="17"/>
      <c r="G102" s="79">
        <f>G103</f>
        <v>244</v>
      </c>
      <c r="H102" s="79">
        <f t="shared" ref="H102:I102" si="33">H103</f>
        <v>124</v>
      </c>
      <c r="I102" s="79">
        <f t="shared" si="33"/>
        <v>0</v>
      </c>
    </row>
    <row r="103" spans="1:9" ht="38.25" thickBot="1">
      <c r="A103" s="127" t="s">
        <v>230</v>
      </c>
      <c r="B103" s="17">
        <v>739</v>
      </c>
      <c r="C103" s="68" t="s">
        <v>97</v>
      </c>
      <c r="D103" s="68" t="s">
        <v>94</v>
      </c>
      <c r="E103" s="17" t="s">
        <v>231</v>
      </c>
      <c r="F103" s="17"/>
      <c r="G103" s="79">
        <f>SUM(G104)</f>
        <v>244</v>
      </c>
      <c r="H103" s="79">
        <f t="shared" ref="H103:I104" si="34">SUM(H104)</f>
        <v>124</v>
      </c>
      <c r="I103" s="18">
        <f t="shared" si="34"/>
        <v>0</v>
      </c>
    </row>
    <row r="104" spans="1:9" ht="19.5" thickBot="1">
      <c r="A104" s="16" t="s">
        <v>70</v>
      </c>
      <c r="B104" s="17">
        <v>739</v>
      </c>
      <c r="C104" s="68" t="s">
        <v>97</v>
      </c>
      <c r="D104" s="68" t="s">
        <v>94</v>
      </c>
      <c r="E104" s="17" t="s">
        <v>232</v>
      </c>
      <c r="F104" s="17"/>
      <c r="G104" s="79">
        <f>SUM(G105)</f>
        <v>244</v>
      </c>
      <c r="H104" s="79">
        <f t="shared" si="34"/>
        <v>124</v>
      </c>
      <c r="I104" s="18">
        <f t="shared" si="34"/>
        <v>0</v>
      </c>
    </row>
    <row r="105" spans="1:9" ht="38.25" thickBot="1">
      <c r="A105" s="16" t="s">
        <v>71</v>
      </c>
      <c r="B105" s="17">
        <v>739</v>
      </c>
      <c r="C105" s="68" t="s">
        <v>97</v>
      </c>
      <c r="D105" s="68" t="s">
        <v>94</v>
      </c>
      <c r="E105" s="17" t="s">
        <v>232</v>
      </c>
      <c r="F105" s="17">
        <v>240</v>
      </c>
      <c r="G105" s="79">
        <v>244</v>
      </c>
      <c r="H105" s="79">
        <v>124</v>
      </c>
      <c r="I105" s="30">
        <v>0</v>
      </c>
    </row>
    <row r="106" spans="1:9" ht="38.25" hidden="1" thickBot="1">
      <c r="A106" s="16" t="s">
        <v>168</v>
      </c>
      <c r="B106" s="17">
        <v>739</v>
      </c>
      <c r="C106" s="68" t="s">
        <v>97</v>
      </c>
      <c r="D106" s="68" t="s">
        <v>94</v>
      </c>
      <c r="E106" s="17" t="s">
        <v>169</v>
      </c>
      <c r="F106" s="17"/>
      <c r="G106" s="79">
        <f>SUM(G109)</f>
        <v>0</v>
      </c>
      <c r="H106" s="79">
        <f>SUM(H109)</f>
        <v>0</v>
      </c>
      <c r="I106" s="18">
        <v>0</v>
      </c>
    </row>
    <row r="107" spans="1:9" ht="38.25" hidden="1" thickBot="1">
      <c r="A107" s="20" t="s">
        <v>55</v>
      </c>
      <c r="B107" s="17" t="s">
        <v>139</v>
      </c>
      <c r="C107" s="68" t="s">
        <v>97</v>
      </c>
      <c r="D107" s="68" t="s">
        <v>94</v>
      </c>
      <c r="E107" s="17" t="s">
        <v>56</v>
      </c>
      <c r="F107" s="17"/>
      <c r="G107" s="79">
        <v>0</v>
      </c>
      <c r="H107" s="79">
        <v>0</v>
      </c>
      <c r="I107" s="18">
        <v>0</v>
      </c>
    </row>
    <row r="108" spans="1:9" ht="38.25" hidden="1" thickBot="1">
      <c r="A108" s="128" t="s">
        <v>173</v>
      </c>
      <c r="B108" s="17" t="s">
        <v>139</v>
      </c>
      <c r="C108" s="68" t="s">
        <v>97</v>
      </c>
      <c r="D108" s="68" t="s">
        <v>94</v>
      </c>
      <c r="E108" s="17" t="s">
        <v>169</v>
      </c>
      <c r="F108" s="17"/>
      <c r="G108" s="79">
        <v>0</v>
      </c>
      <c r="H108" s="79">
        <v>0</v>
      </c>
      <c r="I108" s="18">
        <f>I109</f>
        <v>0</v>
      </c>
    </row>
    <row r="109" spans="1:9" ht="19.5" hidden="1" thickBot="1">
      <c r="A109" s="127" t="s">
        <v>174</v>
      </c>
      <c r="B109" s="17">
        <v>739</v>
      </c>
      <c r="C109" s="68" t="s">
        <v>97</v>
      </c>
      <c r="D109" s="68" t="s">
        <v>94</v>
      </c>
      <c r="E109" s="17" t="s">
        <v>171</v>
      </c>
      <c r="F109" s="17"/>
      <c r="G109" s="79">
        <f>SUM(G110)</f>
        <v>0</v>
      </c>
      <c r="H109" s="79">
        <v>0</v>
      </c>
      <c r="I109" s="18">
        <f t="shared" ref="I109" si="35">SUM(I110)</f>
        <v>0</v>
      </c>
    </row>
    <row r="110" spans="1:9" ht="38.25" hidden="1" thickBot="1">
      <c r="A110" s="16" t="s">
        <v>47</v>
      </c>
      <c r="B110" s="17">
        <v>739</v>
      </c>
      <c r="C110" s="68" t="s">
        <v>97</v>
      </c>
      <c r="D110" s="68" t="s">
        <v>94</v>
      </c>
      <c r="E110" s="17" t="s">
        <v>171</v>
      </c>
      <c r="F110" s="17" t="s">
        <v>162</v>
      </c>
      <c r="G110" s="79">
        <v>0</v>
      </c>
      <c r="H110" s="79">
        <v>0</v>
      </c>
      <c r="I110" s="30">
        <v>0</v>
      </c>
    </row>
    <row r="111" spans="1:9" ht="19.5" thickBot="1">
      <c r="A111" s="13" t="s">
        <v>16</v>
      </c>
      <c r="B111" s="14">
        <v>739</v>
      </c>
      <c r="C111" s="67" t="s">
        <v>97</v>
      </c>
      <c r="D111" s="67" t="s">
        <v>95</v>
      </c>
      <c r="E111" s="14"/>
      <c r="F111" s="14"/>
      <c r="G111" s="83">
        <f>G112</f>
        <v>230</v>
      </c>
      <c r="H111" s="83">
        <f t="shared" ref="H111:I111" si="36">H112</f>
        <v>120</v>
      </c>
      <c r="I111" s="83">
        <f t="shared" si="36"/>
        <v>0</v>
      </c>
    </row>
    <row r="112" spans="1:9" ht="38.25" thickBot="1">
      <c r="A112" s="16" t="s">
        <v>216</v>
      </c>
      <c r="B112" s="17">
        <v>739</v>
      </c>
      <c r="C112" s="68" t="s">
        <v>97</v>
      </c>
      <c r="D112" s="68" t="s">
        <v>95</v>
      </c>
      <c r="E112" s="17" t="s">
        <v>56</v>
      </c>
      <c r="F112" s="17"/>
      <c r="G112" s="79">
        <f>G114</f>
        <v>230</v>
      </c>
      <c r="H112" s="79">
        <f>H114</f>
        <v>120</v>
      </c>
      <c r="I112" s="79">
        <f>I114</f>
        <v>0</v>
      </c>
    </row>
    <row r="113" spans="1:9" ht="19.5" thickBot="1">
      <c r="A113" s="16" t="s">
        <v>217</v>
      </c>
      <c r="B113" s="17" t="s">
        <v>139</v>
      </c>
      <c r="C113" s="68" t="s">
        <v>97</v>
      </c>
      <c r="D113" s="68" t="s">
        <v>95</v>
      </c>
      <c r="E113" s="17" t="s">
        <v>208</v>
      </c>
      <c r="F113" s="17"/>
      <c r="G113" s="79">
        <f>G114</f>
        <v>230</v>
      </c>
      <c r="H113" s="79">
        <f t="shared" ref="H113:I113" si="37">H114</f>
        <v>120</v>
      </c>
      <c r="I113" s="79">
        <f t="shared" si="37"/>
        <v>0</v>
      </c>
    </row>
    <row r="114" spans="1:9" ht="38.25" customHeight="1" thickBot="1">
      <c r="A114" s="16" t="s">
        <v>233</v>
      </c>
      <c r="B114" s="17" t="s">
        <v>139</v>
      </c>
      <c r="C114" s="68" t="s">
        <v>97</v>
      </c>
      <c r="D114" s="68" t="s">
        <v>95</v>
      </c>
      <c r="E114" s="17" t="s">
        <v>234</v>
      </c>
      <c r="F114" s="17"/>
      <c r="G114" s="79">
        <f>G116+G119+G121</f>
        <v>230</v>
      </c>
      <c r="H114" s="79">
        <f t="shared" ref="H114:I114" si="38">H116+H119+H121</f>
        <v>120</v>
      </c>
      <c r="I114" s="79">
        <f t="shared" si="38"/>
        <v>0</v>
      </c>
    </row>
    <row r="115" spans="1:9" ht="19.5" hidden="1" thickBot="1">
      <c r="A115" s="16" t="s">
        <v>73</v>
      </c>
      <c r="B115" s="17">
        <v>739</v>
      </c>
      <c r="C115" s="68" t="s">
        <v>97</v>
      </c>
      <c r="D115" s="68" t="s">
        <v>95</v>
      </c>
      <c r="E115" s="17" t="s">
        <v>74</v>
      </c>
      <c r="F115" s="17"/>
      <c r="G115" s="79">
        <f>G116</f>
        <v>0</v>
      </c>
      <c r="H115" s="79">
        <f t="shared" ref="H115:I115" si="39">H116</f>
        <v>0</v>
      </c>
      <c r="I115" s="79">
        <f t="shared" si="39"/>
        <v>0</v>
      </c>
    </row>
    <row r="116" spans="1:9" ht="38.25" hidden="1" thickBot="1">
      <c r="A116" s="16" t="s">
        <v>47</v>
      </c>
      <c r="B116" s="17">
        <v>739</v>
      </c>
      <c r="C116" s="68" t="s">
        <v>97</v>
      </c>
      <c r="D116" s="68" t="s">
        <v>95</v>
      </c>
      <c r="E116" s="17" t="s">
        <v>75</v>
      </c>
      <c r="F116" s="17" t="s">
        <v>162</v>
      </c>
      <c r="G116" s="79">
        <v>0</v>
      </c>
      <c r="H116" s="79">
        <v>0</v>
      </c>
      <c r="I116" s="18">
        <v>0</v>
      </c>
    </row>
    <row r="117" spans="1:9" ht="38.25" hidden="1" thickBot="1">
      <c r="A117" s="16" t="s">
        <v>143</v>
      </c>
      <c r="B117" s="17">
        <v>739</v>
      </c>
      <c r="C117" s="68" t="s">
        <v>97</v>
      </c>
      <c r="D117" s="68" t="s">
        <v>95</v>
      </c>
      <c r="E117" s="17" t="s">
        <v>72</v>
      </c>
      <c r="F117" s="17"/>
      <c r="G117" s="79">
        <v>0</v>
      </c>
      <c r="H117" s="79">
        <v>0</v>
      </c>
      <c r="I117" s="79">
        <v>0</v>
      </c>
    </row>
    <row r="118" spans="1:9" ht="19.5" hidden="1" thickBot="1">
      <c r="A118" s="16" t="s">
        <v>76</v>
      </c>
      <c r="B118" s="17" t="s">
        <v>139</v>
      </c>
      <c r="C118" s="68" t="s">
        <v>97</v>
      </c>
      <c r="D118" s="68" t="s">
        <v>95</v>
      </c>
      <c r="E118" s="17" t="s">
        <v>77</v>
      </c>
      <c r="F118" s="17"/>
      <c r="G118" s="79">
        <f>G119</f>
        <v>0</v>
      </c>
      <c r="H118" s="79">
        <f t="shared" ref="H118:I118" si="40">H119</f>
        <v>0</v>
      </c>
      <c r="I118" s="79">
        <f t="shared" si="40"/>
        <v>0</v>
      </c>
    </row>
    <row r="119" spans="1:9" ht="38.25" hidden="1" thickBot="1">
      <c r="A119" s="16" t="s">
        <v>47</v>
      </c>
      <c r="B119" s="17" t="s">
        <v>139</v>
      </c>
      <c r="C119" s="68" t="s">
        <v>97</v>
      </c>
      <c r="D119" s="68" t="s">
        <v>95</v>
      </c>
      <c r="E119" s="17" t="s">
        <v>77</v>
      </c>
      <c r="F119" s="17" t="s">
        <v>162</v>
      </c>
      <c r="G119" s="79">
        <v>0</v>
      </c>
      <c r="H119" s="79">
        <v>0</v>
      </c>
      <c r="I119" s="18">
        <v>0</v>
      </c>
    </row>
    <row r="120" spans="1:9" ht="19.5" thickBot="1">
      <c r="A120" s="16" t="s">
        <v>79</v>
      </c>
      <c r="B120" s="17">
        <v>739</v>
      </c>
      <c r="C120" s="68" t="s">
        <v>97</v>
      </c>
      <c r="D120" s="68" t="s">
        <v>95</v>
      </c>
      <c r="E120" s="17" t="s">
        <v>235</v>
      </c>
      <c r="F120" s="17"/>
      <c r="G120" s="79">
        <f>G121</f>
        <v>230</v>
      </c>
      <c r="H120" s="79">
        <f t="shared" ref="H120:I120" si="41">H121</f>
        <v>120</v>
      </c>
      <c r="I120" s="79">
        <f t="shared" si="41"/>
        <v>0</v>
      </c>
    </row>
    <row r="121" spans="1:9" ht="38.25" thickBot="1">
      <c r="A121" s="16" t="s">
        <v>47</v>
      </c>
      <c r="B121" s="17">
        <v>739</v>
      </c>
      <c r="C121" s="68" t="s">
        <v>97</v>
      </c>
      <c r="D121" s="68" t="s">
        <v>95</v>
      </c>
      <c r="E121" s="17" t="s">
        <v>236</v>
      </c>
      <c r="F121" s="17">
        <v>240</v>
      </c>
      <c r="G121" s="79">
        <v>230</v>
      </c>
      <c r="H121" s="79">
        <v>120</v>
      </c>
      <c r="I121" s="30">
        <v>0</v>
      </c>
    </row>
    <row r="122" spans="1:9" ht="19.5" hidden="1" thickBot="1">
      <c r="A122" s="16" t="s">
        <v>73</v>
      </c>
      <c r="B122" s="17">
        <v>739</v>
      </c>
      <c r="C122" s="68" t="s">
        <v>97</v>
      </c>
      <c r="D122" s="68" t="s">
        <v>95</v>
      </c>
      <c r="E122" s="17" t="s">
        <v>74</v>
      </c>
      <c r="F122" s="17"/>
      <c r="G122" s="79">
        <f t="shared" ref="G122:I122" si="42">SUM(G123)</f>
        <v>0</v>
      </c>
      <c r="H122" s="79">
        <f t="shared" si="42"/>
        <v>0</v>
      </c>
      <c r="I122" s="18">
        <f t="shared" si="42"/>
        <v>0</v>
      </c>
    </row>
    <row r="123" spans="1:9" ht="38.25" hidden="1" thickBot="1">
      <c r="A123" s="16" t="s">
        <v>47</v>
      </c>
      <c r="B123" s="17">
        <v>739</v>
      </c>
      <c r="C123" s="68" t="s">
        <v>97</v>
      </c>
      <c r="D123" s="68" t="s">
        <v>95</v>
      </c>
      <c r="E123" s="17" t="s">
        <v>75</v>
      </c>
      <c r="F123" s="17">
        <v>240</v>
      </c>
      <c r="G123" s="79">
        <v>0</v>
      </c>
      <c r="H123" s="79">
        <v>0</v>
      </c>
      <c r="I123" s="30">
        <v>0</v>
      </c>
    </row>
    <row r="124" spans="1:9" ht="19.5" hidden="1" thickBot="1">
      <c r="A124" s="16" t="s">
        <v>76</v>
      </c>
      <c r="B124" s="17">
        <v>739</v>
      </c>
      <c r="C124" s="68" t="s">
        <v>97</v>
      </c>
      <c r="D124" s="68" t="s">
        <v>95</v>
      </c>
      <c r="E124" s="17" t="s">
        <v>77</v>
      </c>
      <c r="F124" s="17"/>
      <c r="G124" s="79">
        <f t="shared" ref="G124:I124" si="43">SUM(G125)</f>
        <v>0</v>
      </c>
      <c r="H124" s="79">
        <f t="shared" si="43"/>
        <v>0</v>
      </c>
      <c r="I124" s="18">
        <f t="shared" si="43"/>
        <v>0</v>
      </c>
    </row>
    <row r="125" spans="1:9" ht="38.25" hidden="1" thickBot="1">
      <c r="A125" s="16" t="s">
        <v>47</v>
      </c>
      <c r="B125" s="17">
        <v>739</v>
      </c>
      <c r="C125" s="68" t="s">
        <v>97</v>
      </c>
      <c r="D125" s="68" t="s">
        <v>95</v>
      </c>
      <c r="E125" s="17" t="s">
        <v>78</v>
      </c>
      <c r="F125" s="17">
        <v>240</v>
      </c>
      <c r="G125" s="79">
        <v>0</v>
      </c>
      <c r="H125" s="79">
        <v>0</v>
      </c>
      <c r="I125" s="30">
        <v>0</v>
      </c>
    </row>
    <row r="126" spans="1:9" ht="19.5" hidden="1" thickBot="1">
      <c r="A126" s="16" t="s">
        <v>79</v>
      </c>
      <c r="B126" s="17">
        <v>739</v>
      </c>
      <c r="C126" s="68" t="s">
        <v>97</v>
      </c>
      <c r="D126" s="68" t="s">
        <v>95</v>
      </c>
      <c r="E126" s="17" t="s">
        <v>80</v>
      </c>
      <c r="F126" s="17"/>
      <c r="G126" s="79">
        <f>SUM(G127)</f>
        <v>0</v>
      </c>
      <c r="H126" s="79">
        <f t="shared" ref="H126:I126" si="44">SUM(H127)</f>
        <v>0</v>
      </c>
      <c r="I126" s="18">
        <f t="shared" si="44"/>
        <v>0</v>
      </c>
    </row>
    <row r="127" spans="1:9" ht="38.25" hidden="1" thickBot="1">
      <c r="A127" s="16" t="s">
        <v>47</v>
      </c>
      <c r="B127" s="17">
        <v>739</v>
      </c>
      <c r="C127" s="68" t="s">
        <v>97</v>
      </c>
      <c r="D127" s="68" t="s">
        <v>95</v>
      </c>
      <c r="E127" s="17" t="s">
        <v>81</v>
      </c>
      <c r="F127" s="17">
        <v>240</v>
      </c>
      <c r="G127" s="79">
        <v>0</v>
      </c>
      <c r="H127" s="79">
        <v>0</v>
      </c>
      <c r="I127" s="30">
        <v>0</v>
      </c>
    </row>
    <row r="128" spans="1:9" ht="19.5" hidden="1" thickBot="1">
      <c r="A128" s="127" t="s">
        <v>174</v>
      </c>
      <c r="B128" s="17">
        <v>739</v>
      </c>
      <c r="C128" s="68" t="s">
        <v>97</v>
      </c>
      <c r="D128" s="68" t="s">
        <v>95</v>
      </c>
      <c r="E128" s="17" t="s">
        <v>171</v>
      </c>
      <c r="F128" s="17"/>
      <c r="G128" s="79">
        <f>SUM(G129)</f>
        <v>0</v>
      </c>
      <c r="H128" s="79">
        <v>0</v>
      </c>
      <c r="I128" s="18">
        <f t="shared" ref="I128" si="45">SUM(I129)</f>
        <v>518.4</v>
      </c>
    </row>
    <row r="129" spans="1:9" ht="38.25" hidden="1" thickBot="1">
      <c r="A129" s="16" t="s">
        <v>47</v>
      </c>
      <c r="B129" s="17">
        <v>739</v>
      </c>
      <c r="C129" s="68" t="s">
        <v>97</v>
      </c>
      <c r="D129" s="68" t="s">
        <v>95</v>
      </c>
      <c r="E129" s="17" t="s">
        <v>171</v>
      </c>
      <c r="F129" s="17" t="s">
        <v>162</v>
      </c>
      <c r="G129" s="79">
        <v>0</v>
      </c>
      <c r="H129" s="79">
        <v>0</v>
      </c>
      <c r="I129" s="30">
        <v>518.4</v>
      </c>
    </row>
    <row r="130" spans="1:9" ht="19.5" thickBot="1">
      <c r="A130" s="13" t="s">
        <v>82</v>
      </c>
      <c r="B130" s="14">
        <v>739</v>
      </c>
      <c r="C130" s="67" t="s">
        <v>98</v>
      </c>
      <c r="D130" s="67"/>
      <c r="E130" s="14"/>
      <c r="F130" s="14"/>
      <c r="G130" s="83">
        <f>SUM(G132)</f>
        <v>613.20000000000005</v>
      </c>
      <c r="H130" s="83">
        <f t="shared" ref="H130:I130" si="46">SUM(H132)</f>
        <v>507.2</v>
      </c>
      <c r="I130" s="15">
        <f t="shared" si="46"/>
        <v>479.99999999999994</v>
      </c>
    </row>
    <row r="131" spans="1:9" ht="19.5" thickBot="1">
      <c r="A131" s="13" t="s">
        <v>83</v>
      </c>
      <c r="B131" s="14">
        <v>739</v>
      </c>
      <c r="C131" s="67" t="s">
        <v>98</v>
      </c>
      <c r="D131" s="67" t="s">
        <v>93</v>
      </c>
      <c r="E131" s="14"/>
      <c r="F131" s="14"/>
      <c r="G131" s="83">
        <f>SUM(G132)</f>
        <v>613.20000000000005</v>
      </c>
      <c r="H131" s="83">
        <f t="shared" ref="H131:I131" si="47">SUM(H132)</f>
        <v>507.2</v>
      </c>
      <c r="I131" s="15">
        <f t="shared" si="47"/>
        <v>479.99999999999994</v>
      </c>
    </row>
    <row r="132" spans="1:9" ht="38.25" thickBot="1">
      <c r="A132" s="16" t="s">
        <v>216</v>
      </c>
      <c r="B132" s="17">
        <v>739</v>
      </c>
      <c r="C132" s="68" t="s">
        <v>98</v>
      </c>
      <c r="D132" s="68" t="s">
        <v>93</v>
      </c>
      <c r="E132" s="17" t="s">
        <v>56</v>
      </c>
      <c r="F132" s="17"/>
      <c r="G132" s="79">
        <f>SUM(G134+G138)</f>
        <v>613.20000000000005</v>
      </c>
      <c r="H132" s="79">
        <f t="shared" ref="H132:I132" si="48">SUM(H134+H138)</f>
        <v>507.2</v>
      </c>
      <c r="I132" s="18">
        <f t="shared" si="48"/>
        <v>479.99999999999994</v>
      </c>
    </row>
    <row r="133" spans="1:9" ht="19.5" thickBot="1">
      <c r="A133" s="16" t="s">
        <v>217</v>
      </c>
      <c r="B133" s="17" t="s">
        <v>139</v>
      </c>
      <c r="C133" s="68" t="s">
        <v>237</v>
      </c>
      <c r="D133" s="68" t="s">
        <v>93</v>
      </c>
      <c r="E133" s="17" t="s">
        <v>208</v>
      </c>
      <c r="F133" s="17"/>
      <c r="G133" s="79">
        <f>G134</f>
        <v>470.5</v>
      </c>
      <c r="H133" s="79">
        <f t="shared" ref="H133:I133" si="49">H134</f>
        <v>364.5</v>
      </c>
      <c r="I133" s="79">
        <f t="shared" si="49"/>
        <v>337.29999999999995</v>
      </c>
    </row>
    <row r="134" spans="1:9" ht="35.25" customHeight="1" thickBot="1">
      <c r="A134" s="16" t="s">
        <v>238</v>
      </c>
      <c r="B134" s="17">
        <v>739</v>
      </c>
      <c r="C134" s="68" t="s">
        <v>98</v>
      </c>
      <c r="D134" s="68" t="s">
        <v>93</v>
      </c>
      <c r="E134" s="17" t="s">
        <v>239</v>
      </c>
      <c r="F134" s="17"/>
      <c r="G134" s="79">
        <f>SUM(G135)</f>
        <v>470.5</v>
      </c>
      <c r="H134" s="79">
        <f t="shared" ref="H134:I134" si="50">SUM(H135)</f>
        <v>364.5</v>
      </c>
      <c r="I134" s="18">
        <f t="shared" si="50"/>
        <v>337.29999999999995</v>
      </c>
    </row>
    <row r="135" spans="1:9" ht="19.5" thickBot="1">
      <c r="A135" s="16" t="s">
        <v>85</v>
      </c>
      <c r="B135" s="17">
        <v>739</v>
      </c>
      <c r="C135" s="68" t="s">
        <v>98</v>
      </c>
      <c r="D135" s="68" t="s">
        <v>93</v>
      </c>
      <c r="E135" s="17" t="s">
        <v>240</v>
      </c>
      <c r="F135" s="17"/>
      <c r="G135" s="79">
        <f>SUM(G136:G137)</f>
        <v>470.5</v>
      </c>
      <c r="H135" s="79">
        <f t="shared" ref="H135:I135" si="51">SUM(H136:H137)</f>
        <v>364.5</v>
      </c>
      <c r="I135" s="18">
        <f t="shared" si="51"/>
        <v>337.29999999999995</v>
      </c>
    </row>
    <row r="136" spans="1:9" ht="38.25" thickBot="1">
      <c r="A136" s="16" t="s">
        <v>47</v>
      </c>
      <c r="B136" s="17">
        <v>739</v>
      </c>
      <c r="C136" s="68" t="s">
        <v>98</v>
      </c>
      <c r="D136" s="68" t="s">
        <v>93</v>
      </c>
      <c r="E136" s="17" t="s">
        <v>240</v>
      </c>
      <c r="F136" s="17">
        <v>240</v>
      </c>
      <c r="G136" s="79">
        <v>326.8</v>
      </c>
      <c r="H136" s="79">
        <v>220.8</v>
      </c>
      <c r="I136" s="30">
        <v>193.6</v>
      </c>
    </row>
    <row r="137" spans="1:9" ht="19.5" thickBot="1">
      <c r="A137" s="16" t="s">
        <v>54</v>
      </c>
      <c r="B137" s="17">
        <v>739</v>
      </c>
      <c r="C137" s="68" t="s">
        <v>98</v>
      </c>
      <c r="D137" s="68" t="s">
        <v>93</v>
      </c>
      <c r="E137" s="17" t="s">
        <v>240</v>
      </c>
      <c r="F137" s="17">
        <v>540</v>
      </c>
      <c r="G137" s="79">
        <v>143.69999999999999</v>
      </c>
      <c r="H137" s="79">
        <v>143.69999999999999</v>
      </c>
      <c r="I137" s="30">
        <v>143.69999999999999</v>
      </c>
    </row>
    <row r="138" spans="1:9" s="80" customFormat="1" ht="42.75" customHeight="1" thickBot="1">
      <c r="A138" s="78" t="s">
        <v>241</v>
      </c>
      <c r="B138" s="68" t="s">
        <v>139</v>
      </c>
      <c r="C138" s="68" t="s">
        <v>98</v>
      </c>
      <c r="D138" s="68" t="s">
        <v>93</v>
      </c>
      <c r="E138" s="68" t="s">
        <v>242</v>
      </c>
      <c r="F138" s="68"/>
      <c r="G138" s="79">
        <f>SUM(G139)</f>
        <v>142.69999999999999</v>
      </c>
      <c r="H138" s="79">
        <f t="shared" ref="H138:I138" si="52">SUM(H139)</f>
        <v>142.69999999999999</v>
      </c>
      <c r="I138" s="79">
        <f t="shared" si="52"/>
        <v>142.69999999999999</v>
      </c>
    </row>
    <row r="139" spans="1:9" ht="19.5" thickBot="1">
      <c r="A139" s="16" t="s">
        <v>86</v>
      </c>
      <c r="B139" s="17">
        <v>739</v>
      </c>
      <c r="C139" s="68" t="s">
        <v>98</v>
      </c>
      <c r="D139" s="68" t="s">
        <v>93</v>
      </c>
      <c r="E139" s="17" t="s">
        <v>243</v>
      </c>
      <c r="F139" s="17"/>
      <c r="G139" s="79">
        <f>SUM(G140)</f>
        <v>142.69999999999999</v>
      </c>
      <c r="H139" s="79">
        <f t="shared" ref="H139:I139" si="53">SUM(H140)</f>
        <v>142.69999999999999</v>
      </c>
      <c r="I139" s="18">
        <f t="shared" si="53"/>
        <v>142.69999999999999</v>
      </c>
    </row>
    <row r="140" spans="1:9" ht="19.5" thickBot="1">
      <c r="A140" s="16" t="s">
        <v>54</v>
      </c>
      <c r="B140" s="17">
        <v>739</v>
      </c>
      <c r="C140" s="68" t="s">
        <v>98</v>
      </c>
      <c r="D140" s="68" t="s">
        <v>93</v>
      </c>
      <c r="E140" s="17" t="s">
        <v>243</v>
      </c>
      <c r="F140" s="17">
        <v>540</v>
      </c>
      <c r="G140" s="79">
        <v>142.69999999999999</v>
      </c>
      <c r="H140" s="79">
        <v>142.69999999999999</v>
      </c>
      <c r="I140" s="30">
        <v>142.69999999999999</v>
      </c>
    </row>
    <row r="141" spans="1:9" ht="19.5" hidden="1" thickBot="1">
      <c r="A141" s="13" t="s">
        <v>19</v>
      </c>
      <c r="B141" s="14">
        <v>739</v>
      </c>
      <c r="C141" s="67">
        <v>11</v>
      </c>
      <c r="D141" s="67"/>
      <c r="E141" s="14"/>
      <c r="F141" s="14"/>
      <c r="G141" s="83">
        <f>SUM(G142)</f>
        <v>0</v>
      </c>
      <c r="H141" s="83">
        <f t="shared" ref="H141:I145" si="54">SUM(H142)</f>
        <v>0</v>
      </c>
      <c r="I141" s="15">
        <f t="shared" si="54"/>
        <v>0</v>
      </c>
    </row>
    <row r="142" spans="1:9" ht="19.5" hidden="1" thickBot="1">
      <c r="A142" s="13" t="s">
        <v>20</v>
      </c>
      <c r="B142" s="14">
        <v>739</v>
      </c>
      <c r="C142" s="67">
        <v>11</v>
      </c>
      <c r="D142" s="67" t="s">
        <v>94</v>
      </c>
      <c r="E142" s="14"/>
      <c r="F142" s="14"/>
      <c r="G142" s="83">
        <f>SUM(G143)</f>
        <v>0</v>
      </c>
      <c r="H142" s="83">
        <f t="shared" si="54"/>
        <v>0</v>
      </c>
      <c r="I142" s="15">
        <f t="shared" si="54"/>
        <v>0</v>
      </c>
    </row>
    <row r="143" spans="1:9" ht="38.25" hidden="1" thickBot="1">
      <c r="A143" s="16" t="s">
        <v>55</v>
      </c>
      <c r="B143" s="17">
        <v>739</v>
      </c>
      <c r="C143" s="68">
        <v>11</v>
      </c>
      <c r="D143" s="68" t="s">
        <v>94</v>
      </c>
      <c r="E143" s="17" t="s">
        <v>56</v>
      </c>
      <c r="F143" s="17"/>
      <c r="G143" s="79">
        <f>SUM(G144)</f>
        <v>0</v>
      </c>
      <c r="H143" s="79">
        <f t="shared" si="54"/>
        <v>0</v>
      </c>
      <c r="I143" s="18">
        <f t="shared" si="54"/>
        <v>0</v>
      </c>
    </row>
    <row r="144" spans="1:9" ht="19.5" hidden="1" thickBot="1">
      <c r="A144" s="16" t="s">
        <v>111</v>
      </c>
      <c r="B144" s="17">
        <v>739</v>
      </c>
      <c r="C144" s="68">
        <v>11</v>
      </c>
      <c r="D144" s="68" t="s">
        <v>94</v>
      </c>
      <c r="E144" s="17" t="s">
        <v>87</v>
      </c>
      <c r="F144" s="17"/>
      <c r="G144" s="79">
        <f>SUM(G145)</f>
        <v>0</v>
      </c>
      <c r="H144" s="79">
        <f t="shared" si="54"/>
        <v>0</v>
      </c>
      <c r="I144" s="18">
        <f t="shared" si="54"/>
        <v>0</v>
      </c>
    </row>
    <row r="145" spans="1:9" ht="38.25" hidden="1" thickBot="1">
      <c r="A145" s="16" t="s">
        <v>88</v>
      </c>
      <c r="B145" s="17">
        <v>739</v>
      </c>
      <c r="C145" s="68">
        <v>11</v>
      </c>
      <c r="D145" s="68" t="s">
        <v>94</v>
      </c>
      <c r="E145" s="17" t="s">
        <v>89</v>
      </c>
      <c r="F145" s="17"/>
      <c r="G145" s="79">
        <f>SUM(G146)</f>
        <v>0</v>
      </c>
      <c r="H145" s="79">
        <f t="shared" si="54"/>
        <v>0</v>
      </c>
      <c r="I145" s="18">
        <f t="shared" si="54"/>
        <v>0</v>
      </c>
    </row>
    <row r="146" spans="1:9" ht="38.25" hidden="1" thickBot="1">
      <c r="A146" s="16" t="s">
        <v>47</v>
      </c>
      <c r="B146" s="17">
        <v>739</v>
      </c>
      <c r="C146" s="68">
        <v>11</v>
      </c>
      <c r="D146" s="68" t="s">
        <v>94</v>
      </c>
      <c r="E146" s="17" t="s">
        <v>89</v>
      </c>
      <c r="F146" s="17">
        <v>240</v>
      </c>
      <c r="G146" s="79">
        <v>0</v>
      </c>
      <c r="H146" s="79">
        <v>0</v>
      </c>
      <c r="I146" s="30">
        <v>0</v>
      </c>
    </row>
    <row r="147" spans="1:9" ht="19.5" thickBot="1">
      <c r="A147" s="13" t="s">
        <v>90</v>
      </c>
      <c r="B147" s="14">
        <v>739</v>
      </c>
      <c r="C147" s="67">
        <v>99</v>
      </c>
      <c r="D147" s="67"/>
      <c r="E147" s="14"/>
      <c r="F147" s="14"/>
      <c r="G147" s="83">
        <f>SUM(G148)</f>
        <v>0</v>
      </c>
      <c r="H147" s="83">
        <f t="shared" ref="H147:I149" si="55">SUM(H148)</f>
        <v>118.5</v>
      </c>
      <c r="I147" s="15">
        <f t="shared" si="55"/>
        <v>215.3</v>
      </c>
    </row>
    <row r="148" spans="1:9" ht="19.5" thickBot="1">
      <c r="A148" s="16" t="s">
        <v>90</v>
      </c>
      <c r="B148" s="17">
        <v>739</v>
      </c>
      <c r="C148" s="68">
        <v>99</v>
      </c>
      <c r="D148" s="68">
        <v>99</v>
      </c>
      <c r="E148" s="17"/>
      <c r="F148" s="17"/>
      <c r="G148" s="79">
        <f>SUM(G149)</f>
        <v>0</v>
      </c>
      <c r="H148" s="79">
        <f t="shared" si="55"/>
        <v>118.5</v>
      </c>
      <c r="I148" s="18">
        <f t="shared" si="55"/>
        <v>215.3</v>
      </c>
    </row>
    <row r="149" spans="1:9" ht="19.5" thickBot="1">
      <c r="A149" s="16" t="s">
        <v>90</v>
      </c>
      <c r="B149" s="17">
        <v>739</v>
      </c>
      <c r="C149" s="68">
        <v>99</v>
      </c>
      <c r="D149" s="68">
        <v>99</v>
      </c>
      <c r="E149" s="17" t="s">
        <v>91</v>
      </c>
      <c r="F149" s="17"/>
      <c r="G149" s="79">
        <f>SUM(G150)</f>
        <v>0</v>
      </c>
      <c r="H149" s="79">
        <f t="shared" si="55"/>
        <v>118.5</v>
      </c>
      <c r="I149" s="18">
        <f t="shared" si="55"/>
        <v>215.3</v>
      </c>
    </row>
    <row r="150" spans="1:9" ht="19.5" thickBot="1">
      <c r="A150" s="16" t="s">
        <v>90</v>
      </c>
      <c r="B150" s="17">
        <v>739</v>
      </c>
      <c r="C150" s="68">
        <v>99</v>
      </c>
      <c r="D150" s="68">
        <v>99</v>
      </c>
      <c r="E150" s="17" t="s">
        <v>91</v>
      </c>
      <c r="F150" s="17">
        <v>999</v>
      </c>
      <c r="G150" s="79">
        <v>0</v>
      </c>
      <c r="H150" s="79">
        <v>118.5</v>
      </c>
      <c r="I150" s="30">
        <v>215.3</v>
      </c>
    </row>
    <row r="151" spans="1:9" ht="19.5" thickBot="1">
      <c r="A151" s="13" t="s">
        <v>92</v>
      </c>
      <c r="B151" s="14"/>
      <c r="C151" s="67"/>
      <c r="D151" s="67"/>
      <c r="E151" s="14"/>
      <c r="F151" s="14"/>
      <c r="G151" s="15">
        <f>SUM(G16+G53+G61+G75+G94+G130+G141+G147)</f>
        <v>5159.2</v>
      </c>
      <c r="H151" s="15">
        <f>SUM(H16+H53+H61+H75+H94+H130+H141+H147)</f>
        <v>4875.2</v>
      </c>
      <c r="I151" s="15">
        <f t="shared" ref="I151" si="56">SUM(I16+I53+I61+I75+I94+I130+I141+I147)</f>
        <v>4445.8</v>
      </c>
    </row>
    <row r="157" spans="1:9">
      <c r="G157" s="87"/>
    </row>
  </sheetData>
  <mergeCells count="4">
    <mergeCell ref="A10:I10"/>
    <mergeCell ref="A11:I11"/>
    <mergeCell ref="A12:I12"/>
    <mergeCell ref="A13:I13"/>
  </mergeCells>
  <pageMargins left="0.51181102362204722" right="0.51181102362204722" top="1.1417322834645669" bottom="0.55118110236220474" header="0.31496062992125984" footer="0.31496062992125984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2"/>
  <sheetViews>
    <sheetView topLeftCell="A23" workbookViewId="0">
      <selection activeCell="E63" sqref="E63"/>
    </sheetView>
  </sheetViews>
  <sheetFormatPr defaultRowHeight="15"/>
  <cols>
    <col min="1" max="1" width="75.5703125" customWidth="1"/>
    <col min="3" max="3" width="7.85546875" customWidth="1"/>
    <col min="4" max="4" width="20.5703125" customWidth="1"/>
    <col min="5" max="5" width="18.42578125" customWidth="1"/>
    <col min="6" max="6" width="14.5703125" customWidth="1"/>
    <col min="7" max="7" width="15.28515625" customWidth="1"/>
  </cols>
  <sheetData>
    <row r="1" spans="1:8">
      <c r="G1" s="39" t="s">
        <v>25</v>
      </c>
    </row>
    <row r="2" spans="1:8">
      <c r="G2" s="39" t="s">
        <v>26</v>
      </c>
    </row>
    <row r="3" spans="1:8">
      <c r="G3" s="39" t="s">
        <v>27</v>
      </c>
    </row>
    <row r="4" spans="1:8">
      <c r="G4" s="39" t="s">
        <v>28</v>
      </c>
    </row>
    <row r="5" spans="1:8">
      <c r="G5" s="39" t="s">
        <v>29</v>
      </c>
    </row>
    <row r="6" spans="1:8">
      <c r="G6" s="39" t="s">
        <v>30</v>
      </c>
    </row>
    <row r="7" spans="1:8">
      <c r="G7" s="39" t="s">
        <v>190</v>
      </c>
    </row>
    <row r="8" spans="1:8">
      <c r="G8" s="39" t="s">
        <v>191</v>
      </c>
    </row>
    <row r="9" spans="1:8">
      <c r="G9" s="39" t="s">
        <v>182</v>
      </c>
    </row>
    <row r="10" spans="1:8" s="48" customFormat="1" ht="18.75">
      <c r="A10" s="159" t="s">
        <v>103</v>
      </c>
      <c r="B10" s="159"/>
      <c r="C10" s="159"/>
      <c r="D10" s="159"/>
      <c r="E10" s="159"/>
      <c r="F10" s="159"/>
      <c r="G10" s="159"/>
    </row>
    <row r="11" spans="1:8" s="48" customFormat="1" ht="18.75">
      <c r="A11" s="159" t="s">
        <v>244</v>
      </c>
      <c r="B11" s="159"/>
      <c r="C11" s="159"/>
      <c r="D11" s="159"/>
      <c r="E11" s="159"/>
      <c r="F11" s="159"/>
      <c r="G11" s="159"/>
    </row>
    <row r="12" spans="1:8" s="48" customFormat="1" ht="18.75">
      <c r="A12" s="159" t="s">
        <v>104</v>
      </c>
      <c r="B12" s="159"/>
      <c r="C12" s="159"/>
      <c r="D12" s="159"/>
      <c r="E12" s="159"/>
      <c r="F12" s="159"/>
      <c r="G12" s="159"/>
    </row>
    <row r="13" spans="1:8" s="48" customFormat="1" ht="18.75">
      <c r="A13" s="159" t="s">
        <v>105</v>
      </c>
      <c r="B13" s="159"/>
      <c r="C13" s="159"/>
      <c r="D13" s="159"/>
      <c r="E13" s="159"/>
      <c r="F13" s="159"/>
      <c r="G13" s="159"/>
    </row>
    <row r="14" spans="1:8" s="48" customFormat="1" ht="19.5" thickBot="1">
      <c r="A14" s="160" t="s">
        <v>22</v>
      </c>
      <c r="B14" s="160"/>
      <c r="C14" s="160"/>
      <c r="D14" s="160"/>
      <c r="E14" s="160"/>
      <c r="F14" s="160"/>
      <c r="G14" s="160"/>
    </row>
    <row r="15" spans="1:8" ht="19.5" thickBot="1">
      <c r="A15" s="11" t="s">
        <v>31</v>
      </c>
      <c r="B15" s="66" t="s">
        <v>33</v>
      </c>
      <c r="C15" s="66" t="s">
        <v>34</v>
      </c>
      <c r="D15" s="12" t="s">
        <v>35</v>
      </c>
      <c r="E15" s="12" t="s">
        <v>36</v>
      </c>
      <c r="F15" s="12">
        <v>2023</v>
      </c>
      <c r="G15" s="12">
        <v>2024</v>
      </c>
      <c r="H15" s="11">
        <v>2025</v>
      </c>
    </row>
    <row r="16" spans="1:8" ht="40.5" customHeight="1" thickBot="1">
      <c r="A16" s="13" t="s">
        <v>37</v>
      </c>
      <c r="B16" s="67"/>
      <c r="C16" s="67"/>
      <c r="D16" s="14"/>
      <c r="E16" s="14"/>
      <c r="F16" s="15"/>
      <c r="G16" s="15"/>
      <c r="H16" s="29"/>
    </row>
    <row r="17" spans="1:8" ht="19.5" thickBot="1">
      <c r="A17" s="13" t="s">
        <v>38</v>
      </c>
      <c r="B17" s="67" t="s">
        <v>93</v>
      </c>
      <c r="C17" s="67"/>
      <c r="D17" s="14"/>
      <c r="E17" s="14"/>
      <c r="F17" s="83">
        <f>SUM(F18+F24+F33+F38+F43)</f>
        <v>2776</v>
      </c>
      <c r="G17" s="83">
        <f>SUM(G18+G24+G33+G38+G43)</f>
        <v>2664.8</v>
      </c>
      <c r="H17" s="83">
        <f t="shared" ref="H17" si="0">SUM(H18+H24+H33+H38+H43)</f>
        <v>2422.8000000000002</v>
      </c>
    </row>
    <row r="18" spans="1:8" ht="39.75" customHeight="1" thickBot="1">
      <c r="A18" s="13" t="s">
        <v>39</v>
      </c>
      <c r="B18" s="67" t="s">
        <v>93</v>
      </c>
      <c r="C18" s="67" t="s">
        <v>94</v>
      </c>
      <c r="D18" s="14"/>
      <c r="E18" s="14"/>
      <c r="F18" s="83">
        <f t="shared" ref="F18:H22" si="1">SUM(F19)</f>
        <v>853.7</v>
      </c>
      <c r="G18" s="83">
        <f t="shared" si="1"/>
        <v>853.7</v>
      </c>
      <c r="H18" s="15">
        <f t="shared" si="1"/>
        <v>853.7</v>
      </c>
    </row>
    <row r="19" spans="1:8" ht="58.5" customHeight="1" thickBot="1">
      <c r="A19" s="16" t="s">
        <v>196</v>
      </c>
      <c r="B19" s="68" t="s">
        <v>93</v>
      </c>
      <c r="C19" s="68" t="s">
        <v>94</v>
      </c>
      <c r="D19" s="17" t="s">
        <v>135</v>
      </c>
      <c r="E19" s="17"/>
      <c r="F19" s="79">
        <f>SUM(F21)</f>
        <v>853.7</v>
      </c>
      <c r="G19" s="79">
        <f>SUM(G21)</f>
        <v>853.7</v>
      </c>
      <c r="H19" s="18">
        <f>SUM(H21)</f>
        <v>853.7</v>
      </c>
    </row>
    <row r="20" spans="1:8" ht="23.25" customHeight="1" thickBot="1">
      <c r="A20" s="16" t="s">
        <v>197</v>
      </c>
      <c r="B20" s="68" t="s">
        <v>93</v>
      </c>
      <c r="C20" s="68" t="s">
        <v>93</v>
      </c>
      <c r="D20" s="17" t="s">
        <v>198</v>
      </c>
      <c r="E20" s="17"/>
      <c r="F20" s="79">
        <f>F21</f>
        <v>853.7</v>
      </c>
      <c r="G20" s="79">
        <f t="shared" ref="G20:H20" si="2">G21</f>
        <v>853.7</v>
      </c>
      <c r="H20" s="79">
        <f t="shared" si="2"/>
        <v>853.7</v>
      </c>
    </row>
    <row r="21" spans="1:8" ht="57" thickBot="1">
      <c r="A21" s="138" t="s">
        <v>199</v>
      </c>
      <c r="B21" s="68" t="s">
        <v>93</v>
      </c>
      <c r="C21" s="68" t="s">
        <v>94</v>
      </c>
      <c r="D21" s="17" t="s">
        <v>198</v>
      </c>
      <c r="E21" s="17"/>
      <c r="F21" s="79">
        <f t="shared" si="1"/>
        <v>853.7</v>
      </c>
      <c r="G21" s="79">
        <f t="shared" si="1"/>
        <v>853.7</v>
      </c>
      <c r="H21" s="18">
        <f t="shared" si="1"/>
        <v>853.7</v>
      </c>
    </row>
    <row r="22" spans="1:8" ht="24" customHeight="1" thickBot="1">
      <c r="A22" s="16" t="s">
        <v>42</v>
      </c>
      <c r="B22" s="68" t="s">
        <v>93</v>
      </c>
      <c r="C22" s="68" t="s">
        <v>94</v>
      </c>
      <c r="D22" s="17" t="s">
        <v>200</v>
      </c>
      <c r="E22" s="17"/>
      <c r="F22" s="79">
        <f t="shared" si="1"/>
        <v>853.7</v>
      </c>
      <c r="G22" s="79">
        <f t="shared" si="1"/>
        <v>853.7</v>
      </c>
      <c r="H22" s="18">
        <f t="shared" si="1"/>
        <v>853.7</v>
      </c>
    </row>
    <row r="23" spans="1:8" ht="40.5" customHeight="1" thickBot="1">
      <c r="A23" s="16" t="s">
        <v>43</v>
      </c>
      <c r="B23" s="68" t="s">
        <v>93</v>
      </c>
      <c r="C23" s="68" t="s">
        <v>94</v>
      </c>
      <c r="D23" s="17" t="s">
        <v>200</v>
      </c>
      <c r="E23" s="17">
        <v>120</v>
      </c>
      <c r="F23" s="79">
        <v>853.7</v>
      </c>
      <c r="G23" s="79">
        <v>853.7</v>
      </c>
      <c r="H23" s="18">
        <v>853.7</v>
      </c>
    </row>
    <row r="24" spans="1:8" ht="81.75" hidden="1" customHeight="1" thickBot="1">
      <c r="A24" s="13" t="s">
        <v>44</v>
      </c>
      <c r="B24" s="67" t="s">
        <v>93</v>
      </c>
      <c r="C24" s="67" t="s">
        <v>96</v>
      </c>
      <c r="D24" s="14"/>
      <c r="E24" s="14"/>
      <c r="F24" s="83">
        <f t="shared" ref="F24:H27" si="3">SUM(F25)</f>
        <v>1566.3</v>
      </c>
      <c r="G24" s="83">
        <f t="shared" si="3"/>
        <v>1472.1</v>
      </c>
      <c r="H24" s="83">
        <f t="shared" si="3"/>
        <v>1258.0999999999999</v>
      </c>
    </row>
    <row r="25" spans="1:8" ht="55.5" hidden="1" customHeight="1" thickBot="1">
      <c r="A25" s="16" t="s">
        <v>201</v>
      </c>
      <c r="B25" s="68" t="s">
        <v>93</v>
      </c>
      <c r="C25" s="68" t="s">
        <v>96</v>
      </c>
      <c r="D25" s="17" t="s">
        <v>135</v>
      </c>
      <c r="E25" s="17"/>
      <c r="F25" s="79">
        <f>SUM(F27)</f>
        <v>1566.3</v>
      </c>
      <c r="G25" s="79">
        <f>SUM(G27)</f>
        <v>1472.1</v>
      </c>
      <c r="H25" s="18">
        <f>SUM(H27)</f>
        <v>1258.0999999999999</v>
      </c>
    </row>
    <row r="26" spans="1:8" ht="21" hidden="1" customHeight="1" thickBot="1">
      <c r="A26" s="16" t="s">
        <v>197</v>
      </c>
      <c r="B26" s="68" t="s">
        <v>93</v>
      </c>
      <c r="C26" s="68" t="s">
        <v>96</v>
      </c>
      <c r="D26" s="17" t="s">
        <v>202</v>
      </c>
      <c r="E26" s="17"/>
      <c r="F26" s="79">
        <f>F27</f>
        <v>1566.3</v>
      </c>
      <c r="G26" s="79">
        <f t="shared" ref="G26:H26" si="4">G27</f>
        <v>1472.1</v>
      </c>
      <c r="H26" s="79">
        <f t="shared" si="4"/>
        <v>1258.0999999999999</v>
      </c>
    </row>
    <row r="27" spans="1:8" ht="38.25" hidden="1" customHeight="1" thickBot="1">
      <c r="A27" s="138" t="s">
        <v>203</v>
      </c>
      <c r="B27" s="68" t="s">
        <v>93</v>
      </c>
      <c r="C27" s="68" t="s">
        <v>96</v>
      </c>
      <c r="D27" s="17" t="s">
        <v>204</v>
      </c>
      <c r="E27" s="17"/>
      <c r="F27" s="79">
        <f t="shared" si="3"/>
        <v>1566.3</v>
      </c>
      <c r="G27" s="79">
        <f t="shared" si="3"/>
        <v>1472.1</v>
      </c>
      <c r="H27" s="18">
        <f t="shared" si="3"/>
        <v>1258.0999999999999</v>
      </c>
    </row>
    <row r="28" spans="1:8" ht="20.25" customHeight="1" thickBot="1">
      <c r="A28" s="16" t="s">
        <v>45</v>
      </c>
      <c r="B28" s="68" t="s">
        <v>93</v>
      </c>
      <c r="C28" s="68" t="s">
        <v>96</v>
      </c>
      <c r="D28" s="17" t="s">
        <v>255</v>
      </c>
      <c r="E28" s="17"/>
      <c r="F28" s="79">
        <f>F29+F30+F32</f>
        <v>1566.3</v>
      </c>
      <c r="G28" s="79">
        <f t="shared" ref="G28" si="5">G29+G30+G32</f>
        <v>1472.1</v>
      </c>
      <c r="H28" s="79">
        <f>H29+H30+H32</f>
        <v>1258.0999999999999</v>
      </c>
    </row>
    <row r="29" spans="1:8" ht="37.5" hidden="1">
      <c r="A29" s="24" t="s">
        <v>46</v>
      </c>
      <c r="B29" s="69" t="s">
        <v>93</v>
      </c>
      <c r="C29" s="69" t="s">
        <v>96</v>
      </c>
      <c r="D29" s="19" t="s">
        <v>205</v>
      </c>
      <c r="E29" s="19">
        <v>120</v>
      </c>
      <c r="F29" s="84">
        <v>894.5</v>
      </c>
      <c r="G29" s="84">
        <v>894.5</v>
      </c>
      <c r="H29" s="84">
        <v>894.5</v>
      </c>
    </row>
    <row r="30" spans="1:8" ht="41.25" customHeight="1" thickBot="1">
      <c r="A30" s="127" t="s">
        <v>47</v>
      </c>
      <c r="B30" s="145" t="s">
        <v>93</v>
      </c>
      <c r="C30" s="145" t="s">
        <v>96</v>
      </c>
      <c r="D30" s="146" t="s">
        <v>255</v>
      </c>
      <c r="E30" s="146">
        <v>240</v>
      </c>
      <c r="F30" s="147">
        <v>649.79999999999995</v>
      </c>
      <c r="G30" s="147">
        <v>555.6</v>
      </c>
      <c r="H30" s="148">
        <v>341.6</v>
      </c>
    </row>
    <row r="31" spans="1:8" ht="38.25" hidden="1" customHeight="1" thickBot="1">
      <c r="A31" s="140" t="s">
        <v>141</v>
      </c>
      <c r="B31" s="145" t="s">
        <v>93</v>
      </c>
      <c r="C31" s="145" t="s">
        <v>96</v>
      </c>
      <c r="D31" s="146"/>
      <c r="E31" s="146" t="s">
        <v>142</v>
      </c>
      <c r="F31" s="149">
        <v>0</v>
      </c>
      <c r="G31" s="149">
        <v>0</v>
      </c>
      <c r="H31" s="150">
        <v>0</v>
      </c>
    </row>
    <row r="32" spans="1:8" ht="18.75" customHeight="1">
      <c r="A32" s="141" t="s">
        <v>48</v>
      </c>
      <c r="B32" s="145" t="s">
        <v>93</v>
      </c>
      <c r="C32" s="145" t="s">
        <v>96</v>
      </c>
      <c r="D32" s="146" t="s">
        <v>255</v>
      </c>
      <c r="E32" s="146">
        <v>850</v>
      </c>
      <c r="F32" s="147">
        <v>22</v>
      </c>
      <c r="G32" s="147">
        <v>22</v>
      </c>
      <c r="H32" s="148">
        <v>22</v>
      </c>
    </row>
    <row r="33" spans="1:8" ht="19.5" hidden="1" customHeight="1" thickBot="1">
      <c r="A33" s="142" t="s">
        <v>154</v>
      </c>
      <c r="B33" s="151" t="s">
        <v>93</v>
      </c>
      <c r="C33" s="151" t="s">
        <v>155</v>
      </c>
      <c r="D33" s="151"/>
      <c r="E33" s="151"/>
      <c r="F33" s="152">
        <f>SUM(F34)</f>
        <v>0</v>
      </c>
      <c r="G33" s="152">
        <f t="shared" ref="G33:H36" si="6">SUM(G34)</f>
        <v>0</v>
      </c>
      <c r="H33" s="152">
        <f t="shared" si="6"/>
        <v>0</v>
      </c>
    </row>
    <row r="34" spans="1:8" ht="19.5" hidden="1" customHeight="1" thickBot="1">
      <c r="A34" s="143" t="s">
        <v>40</v>
      </c>
      <c r="B34" s="146" t="s">
        <v>93</v>
      </c>
      <c r="C34" s="146" t="s">
        <v>155</v>
      </c>
      <c r="D34" s="146"/>
      <c r="E34" s="146"/>
      <c r="F34" s="148">
        <f>SUM(F35)</f>
        <v>0</v>
      </c>
      <c r="G34" s="148">
        <f t="shared" si="6"/>
        <v>0</v>
      </c>
      <c r="H34" s="148">
        <f t="shared" si="6"/>
        <v>0</v>
      </c>
    </row>
    <row r="35" spans="1:8" ht="19.5" hidden="1" customHeight="1" thickBot="1">
      <c r="A35" s="143" t="s">
        <v>156</v>
      </c>
      <c r="B35" s="146" t="s">
        <v>93</v>
      </c>
      <c r="C35" s="146" t="s">
        <v>155</v>
      </c>
      <c r="D35" s="146"/>
      <c r="E35" s="146"/>
      <c r="F35" s="148">
        <f>SUM(F36)</f>
        <v>0</v>
      </c>
      <c r="G35" s="148">
        <f t="shared" si="6"/>
        <v>0</v>
      </c>
      <c r="H35" s="148">
        <f t="shared" si="6"/>
        <v>0</v>
      </c>
    </row>
    <row r="36" spans="1:8" ht="38.25" hidden="1" customHeight="1" thickBot="1">
      <c r="A36" s="143" t="s">
        <v>157</v>
      </c>
      <c r="B36" s="146" t="s">
        <v>93</v>
      </c>
      <c r="C36" s="146" t="s">
        <v>155</v>
      </c>
      <c r="D36" s="146"/>
      <c r="E36" s="146"/>
      <c r="F36" s="148">
        <f>SUM(F37)</f>
        <v>0</v>
      </c>
      <c r="G36" s="148">
        <f t="shared" si="6"/>
        <v>0</v>
      </c>
      <c r="H36" s="148">
        <f t="shared" si="6"/>
        <v>0</v>
      </c>
    </row>
    <row r="37" spans="1:8" ht="19.5" hidden="1" customHeight="1" thickBot="1">
      <c r="A37" s="143" t="s">
        <v>160</v>
      </c>
      <c r="B37" s="146" t="s">
        <v>93</v>
      </c>
      <c r="C37" s="146" t="s">
        <v>155</v>
      </c>
      <c r="D37" s="146" t="s">
        <v>159</v>
      </c>
      <c r="E37" s="146" t="s">
        <v>159</v>
      </c>
      <c r="F37" s="148">
        <v>0</v>
      </c>
      <c r="G37" s="148">
        <v>0</v>
      </c>
      <c r="H37" s="148">
        <v>0</v>
      </c>
    </row>
    <row r="38" spans="1:8" ht="19.5" thickBot="1">
      <c r="A38" s="144" t="s">
        <v>49</v>
      </c>
      <c r="B38" s="153" t="s">
        <v>93</v>
      </c>
      <c r="C38" s="153">
        <v>11</v>
      </c>
      <c r="D38" s="151"/>
      <c r="E38" s="151"/>
      <c r="F38" s="154">
        <f>SUM(F39)</f>
        <v>20</v>
      </c>
      <c r="G38" s="154">
        <f t="shared" ref="G38:H41" si="7">SUM(G39)</f>
        <v>20</v>
      </c>
      <c r="H38" s="152">
        <f t="shared" si="7"/>
        <v>20</v>
      </c>
    </row>
    <row r="39" spans="1:8" ht="18" customHeight="1" thickBot="1">
      <c r="A39" s="16" t="s">
        <v>40</v>
      </c>
      <c r="B39" s="68" t="s">
        <v>93</v>
      </c>
      <c r="C39" s="68">
        <v>11</v>
      </c>
      <c r="D39" s="17" t="s">
        <v>41</v>
      </c>
      <c r="E39" s="17"/>
      <c r="F39" s="79">
        <f>SUM(F40)</f>
        <v>20</v>
      </c>
      <c r="G39" s="79">
        <f t="shared" si="7"/>
        <v>20</v>
      </c>
      <c r="H39" s="18">
        <f t="shared" si="7"/>
        <v>20</v>
      </c>
    </row>
    <row r="40" spans="1:8" ht="19.5" customHeight="1" thickBot="1">
      <c r="A40" s="16" t="s">
        <v>50</v>
      </c>
      <c r="B40" s="68" t="s">
        <v>93</v>
      </c>
      <c r="C40" s="68">
        <v>11</v>
      </c>
      <c r="D40" s="17" t="s">
        <v>51</v>
      </c>
      <c r="E40" s="17"/>
      <c r="F40" s="79">
        <f>SUM(F41)</f>
        <v>20</v>
      </c>
      <c r="G40" s="79">
        <f t="shared" si="7"/>
        <v>20</v>
      </c>
      <c r="H40" s="18">
        <f t="shared" si="7"/>
        <v>20</v>
      </c>
    </row>
    <row r="41" spans="1:8" ht="38.25" thickBot="1">
      <c r="A41" s="16" t="s">
        <v>146</v>
      </c>
      <c r="B41" s="72" t="s">
        <v>93</v>
      </c>
      <c r="C41" s="72" t="s">
        <v>100</v>
      </c>
      <c r="D41" s="22" t="s">
        <v>145</v>
      </c>
      <c r="E41" s="22"/>
      <c r="F41" s="79">
        <f>SUM(F42)</f>
        <v>20</v>
      </c>
      <c r="G41" s="79">
        <f t="shared" si="7"/>
        <v>20</v>
      </c>
      <c r="H41" s="18">
        <f t="shared" si="7"/>
        <v>20</v>
      </c>
    </row>
    <row r="42" spans="1:8" ht="25.5" customHeight="1" thickBot="1">
      <c r="A42" s="16" t="s">
        <v>52</v>
      </c>
      <c r="B42" s="68" t="s">
        <v>93</v>
      </c>
      <c r="C42" s="68">
        <v>11</v>
      </c>
      <c r="D42" s="17" t="s">
        <v>145</v>
      </c>
      <c r="E42" s="17">
        <v>870</v>
      </c>
      <c r="F42" s="79">
        <v>20</v>
      </c>
      <c r="G42" s="79">
        <v>20</v>
      </c>
      <c r="H42" s="30">
        <v>20</v>
      </c>
    </row>
    <row r="43" spans="1:8" ht="21" customHeight="1" thickBot="1">
      <c r="A43" s="13" t="s">
        <v>6</v>
      </c>
      <c r="B43" s="67" t="s">
        <v>93</v>
      </c>
      <c r="C43" s="67">
        <v>13</v>
      </c>
      <c r="D43" s="14"/>
      <c r="E43" s="14"/>
      <c r="F43" s="83">
        <f>SUM(F44+F49)</f>
        <v>336</v>
      </c>
      <c r="G43" s="83">
        <f t="shared" ref="G43:H43" si="8">SUM(G44+G49)</f>
        <v>319</v>
      </c>
      <c r="H43" s="15">
        <f t="shared" si="8"/>
        <v>291</v>
      </c>
    </row>
    <row r="44" spans="1:8" ht="57" thickBot="1">
      <c r="A44" s="16" t="s">
        <v>201</v>
      </c>
      <c r="B44" s="68" t="s">
        <v>93</v>
      </c>
      <c r="C44" s="68">
        <v>13</v>
      </c>
      <c r="D44" s="17" t="s">
        <v>135</v>
      </c>
      <c r="E44" s="17"/>
      <c r="F44" s="79">
        <f>SUM(F46)</f>
        <v>334</v>
      </c>
      <c r="G44" s="79">
        <f>SUM(G46)</f>
        <v>317</v>
      </c>
      <c r="H44" s="18">
        <f>SUM(H46)</f>
        <v>289</v>
      </c>
    </row>
    <row r="45" spans="1:8" ht="60.75" hidden="1" customHeight="1" thickBot="1">
      <c r="A45" s="16"/>
      <c r="B45" s="68"/>
      <c r="C45" s="68"/>
      <c r="D45" s="17"/>
      <c r="E45" s="17"/>
      <c r="F45" s="79"/>
      <c r="G45" s="79"/>
      <c r="H45" s="18"/>
    </row>
    <row r="46" spans="1:8" ht="38.25" thickBot="1">
      <c r="A46" s="138" t="s">
        <v>206</v>
      </c>
      <c r="B46" s="68" t="s">
        <v>93</v>
      </c>
      <c r="C46" s="68">
        <v>13</v>
      </c>
      <c r="D46" s="17" t="s">
        <v>207</v>
      </c>
      <c r="E46" s="17"/>
      <c r="F46" s="79">
        <f>SUM(F47)</f>
        <v>334</v>
      </c>
      <c r="G46" s="79">
        <f t="shared" ref="G46:H47" si="9">SUM(G47)</f>
        <v>317</v>
      </c>
      <c r="H46" s="18">
        <f t="shared" si="9"/>
        <v>289</v>
      </c>
    </row>
    <row r="47" spans="1:8" ht="57" thickBot="1">
      <c r="A47" s="16" t="s">
        <v>53</v>
      </c>
      <c r="B47" s="68" t="s">
        <v>93</v>
      </c>
      <c r="C47" s="68">
        <v>13</v>
      </c>
      <c r="D47" s="17" t="s">
        <v>256</v>
      </c>
      <c r="E47" s="17"/>
      <c r="F47" s="79">
        <f>SUM(F48)</f>
        <v>334</v>
      </c>
      <c r="G47" s="79">
        <f t="shared" si="9"/>
        <v>317</v>
      </c>
      <c r="H47" s="18">
        <f t="shared" si="9"/>
        <v>289</v>
      </c>
    </row>
    <row r="48" spans="1:8" ht="19.5" thickBot="1">
      <c r="A48" s="16" t="s">
        <v>54</v>
      </c>
      <c r="B48" s="68" t="s">
        <v>93</v>
      </c>
      <c r="C48" s="68">
        <v>13</v>
      </c>
      <c r="D48" s="17" t="s">
        <v>256</v>
      </c>
      <c r="E48" s="17">
        <v>540</v>
      </c>
      <c r="F48" s="79">
        <v>334</v>
      </c>
      <c r="G48" s="79">
        <v>317</v>
      </c>
      <c r="H48" s="30">
        <v>289</v>
      </c>
    </row>
    <row r="49" spans="1:8" ht="36" customHeight="1" thickBot="1">
      <c r="A49" s="16" t="s">
        <v>216</v>
      </c>
      <c r="B49" s="68" t="s">
        <v>93</v>
      </c>
      <c r="C49" s="68">
        <v>13</v>
      </c>
      <c r="D49" s="17" t="s">
        <v>56</v>
      </c>
      <c r="E49" s="17"/>
      <c r="F49" s="83">
        <f>SUM(F51)</f>
        <v>2</v>
      </c>
      <c r="G49" s="83">
        <f>SUM(G51)</f>
        <v>2</v>
      </c>
      <c r="H49" s="15">
        <f>SUM(H51)</f>
        <v>2</v>
      </c>
    </row>
    <row r="50" spans="1:8" ht="19.5" thickBot="1">
      <c r="A50" s="16" t="s">
        <v>197</v>
      </c>
      <c r="B50" s="68" t="s">
        <v>93</v>
      </c>
      <c r="C50" s="68" t="s">
        <v>138</v>
      </c>
      <c r="D50" s="17" t="s">
        <v>208</v>
      </c>
      <c r="E50" s="17"/>
      <c r="F50" s="83">
        <f>F51</f>
        <v>2</v>
      </c>
      <c r="G50" s="83">
        <f t="shared" ref="G50:H50" si="10">G51</f>
        <v>2</v>
      </c>
      <c r="H50" s="83">
        <f t="shared" si="10"/>
        <v>2</v>
      </c>
    </row>
    <row r="51" spans="1:8" ht="57" thickBot="1">
      <c r="A51" s="16" t="s">
        <v>209</v>
      </c>
      <c r="B51" s="68" t="s">
        <v>93</v>
      </c>
      <c r="C51" s="68">
        <v>13</v>
      </c>
      <c r="D51" s="17" t="s">
        <v>210</v>
      </c>
      <c r="E51" s="17"/>
      <c r="F51" s="79">
        <f>SUM(F52)</f>
        <v>2</v>
      </c>
      <c r="G51" s="79">
        <f t="shared" ref="G51:H52" si="11">SUM(G52)</f>
        <v>2</v>
      </c>
      <c r="H51" s="18">
        <f t="shared" si="11"/>
        <v>2</v>
      </c>
    </row>
    <row r="52" spans="1:8" ht="59.25" customHeight="1" thickBot="1">
      <c r="A52" s="16" t="s">
        <v>58</v>
      </c>
      <c r="B52" s="68" t="s">
        <v>93</v>
      </c>
      <c r="C52" s="68">
        <v>13</v>
      </c>
      <c r="D52" s="17" t="s">
        <v>211</v>
      </c>
      <c r="E52" s="17"/>
      <c r="F52" s="79">
        <f>SUM(F53)</f>
        <v>2</v>
      </c>
      <c r="G52" s="79">
        <f t="shared" si="11"/>
        <v>2</v>
      </c>
      <c r="H52" s="18">
        <f t="shared" si="11"/>
        <v>2</v>
      </c>
    </row>
    <row r="53" spans="1:8" ht="38.25" customHeight="1" thickBot="1">
      <c r="A53" s="141" t="s">
        <v>48</v>
      </c>
      <c r="B53" s="68" t="s">
        <v>93</v>
      </c>
      <c r="C53" s="68">
        <v>13</v>
      </c>
      <c r="D53" s="17" t="s">
        <v>211</v>
      </c>
      <c r="E53" s="17" t="s">
        <v>253</v>
      </c>
      <c r="F53" s="79">
        <v>2</v>
      </c>
      <c r="G53" s="79">
        <v>2</v>
      </c>
      <c r="H53" s="30">
        <v>2</v>
      </c>
    </row>
    <row r="54" spans="1:8" ht="22.5" customHeight="1" thickBot="1">
      <c r="A54" s="13" t="s">
        <v>7</v>
      </c>
      <c r="B54" s="67" t="s">
        <v>94</v>
      </c>
      <c r="C54" s="67"/>
      <c r="D54" s="14"/>
      <c r="E54" s="14"/>
      <c r="F54" s="83">
        <f t="shared" ref="F54:H58" si="12">SUM(F55)</f>
        <v>128.5</v>
      </c>
      <c r="G54" s="83">
        <f t="shared" si="12"/>
        <v>134.5</v>
      </c>
      <c r="H54" s="15">
        <f t="shared" si="12"/>
        <v>139.4</v>
      </c>
    </row>
    <row r="55" spans="1:8" ht="20.25" customHeight="1" thickBot="1">
      <c r="A55" s="13" t="s">
        <v>8</v>
      </c>
      <c r="B55" s="67" t="s">
        <v>94</v>
      </c>
      <c r="C55" s="67" t="s">
        <v>95</v>
      </c>
      <c r="D55" s="17"/>
      <c r="E55" s="14"/>
      <c r="F55" s="83">
        <f t="shared" si="12"/>
        <v>128.5</v>
      </c>
      <c r="G55" s="83">
        <f t="shared" si="12"/>
        <v>134.5</v>
      </c>
      <c r="H55" s="15">
        <f t="shared" si="12"/>
        <v>139.4</v>
      </c>
    </row>
    <row r="56" spans="1:8" ht="57" customHeight="1" thickBot="1">
      <c r="A56" s="16" t="s">
        <v>212</v>
      </c>
      <c r="B56" s="68" t="s">
        <v>94</v>
      </c>
      <c r="C56" s="68" t="s">
        <v>95</v>
      </c>
      <c r="D56" s="17" t="s">
        <v>135</v>
      </c>
      <c r="E56" s="17"/>
      <c r="F56" s="83">
        <f>SUM(F58)</f>
        <v>128.5</v>
      </c>
      <c r="G56" s="83">
        <f>SUM(G58)</f>
        <v>134.5</v>
      </c>
      <c r="H56" s="15">
        <f>SUM(H58)</f>
        <v>139.4</v>
      </c>
    </row>
    <row r="57" spans="1:8" ht="24" hidden="1" customHeight="1" thickBot="1">
      <c r="A57" s="16" t="s">
        <v>197</v>
      </c>
      <c r="B57" s="68" t="s">
        <v>94</v>
      </c>
      <c r="C57" s="68" t="s">
        <v>95</v>
      </c>
      <c r="D57" s="17" t="s">
        <v>214</v>
      </c>
      <c r="E57" s="17"/>
      <c r="F57" s="83">
        <f>F58</f>
        <v>128.5</v>
      </c>
      <c r="G57" s="83">
        <f t="shared" ref="G57:H57" si="13">G58</f>
        <v>134.5</v>
      </c>
      <c r="H57" s="83">
        <f t="shared" si="13"/>
        <v>139.4</v>
      </c>
    </row>
    <row r="58" spans="1:8" ht="36" customHeight="1" thickBot="1">
      <c r="A58" s="16" t="s">
        <v>213</v>
      </c>
      <c r="B58" s="68" t="s">
        <v>94</v>
      </c>
      <c r="C58" s="68" t="s">
        <v>95</v>
      </c>
      <c r="D58" s="17" t="s">
        <v>207</v>
      </c>
      <c r="E58" s="17"/>
      <c r="F58" s="83">
        <f t="shared" si="12"/>
        <v>128.5</v>
      </c>
      <c r="G58" s="83">
        <f t="shared" si="12"/>
        <v>134.5</v>
      </c>
      <c r="H58" s="15">
        <f t="shared" si="12"/>
        <v>139.4</v>
      </c>
    </row>
    <row r="59" spans="1:8" ht="57" thickBot="1">
      <c r="A59" s="16" t="s">
        <v>215</v>
      </c>
      <c r="B59" s="68" t="s">
        <v>94</v>
      </c>
      <c r="C59" s="68" t="s">
        <v>95</v>
      </c>
      <c r="D59" s="17" t="s">
        <v>257</v>
      </c>
      <c r="E59" s="17"/>
      <c r="F59" s="83">
        <f>SUM(F60+F61)</f>
        <v>128.5</v>
      </c>
      <c r="G59" s="83">
        <f t="shared" ref="G59:H59" si="14">SUM(G60+G61)</f>
        <v>134.5</v>
      </c>
      <c r="H59" s="15">
        <f t="shared" si="14"/>
        <v>139.4</v>
      </c>
    </row>
    <row r="60" spans="1:8" ht="39.75" customHeight="1" thickBot="1">
      <c r="A60" s="16" t="s">
        <v>43</v>
      </c>
      <c r="B60" s="68" t="s">
        <v>94</v>
      </c>
      <c r="C60" s="68" t="s">
        <v>95</v>
      </c>
      <c r="D60" s="17" t="s">
        <v>257</v>
      </c>
      <c r="E60" s="17">
        <v>120</v>
      </c>
      <c r="F60" s="79">
        <v>128.5</v>
      </c>
      <c r="G60" s="79">
        <v>134.5</v>
      </c>
      <c r="H60" s="30">
        <v>139.4</v>
      </c>
    </row>
    <row r="61" spans="1:8" ht="39" hidden="1" customHeight="1" thickBot="1">
      <c r="A61" s="16" t="s">
        <v>47</v>
      </c>
      <c r="B61" s="68" t="s">
        <v>94</v>
      </c>
      <c r="C61" s="68" t="s">
        <v>95</v>
      </c>
      <c r="D61" s="17" t="s">
        <v>140</v>
      </c>
      <c r="E61" s="17">
        <v>240</v>
      </c>
      <c r="F61" s="79">
        <v>0</v>
      </c>
      <c r="G61" s="79">
        <v>0</v>
      </c>
      <c r="H61" s="30">
        <v>0</v>
      </c>
    </row>
    <row r="62" spans="1:8" ht="36" customHeight="1" thickBot="1">
      <c r="A62" s="13" t="s">
        <v>9</v>
      </c>
      <c r="B62" s="67" t="s">
        <v>95</v>
      </c>
      <c r="C62" s="67"/>
      <c r="D62" s="14"/>
      <c r="E62" s="14"/>
      <c r="F62" s="83">
        <f>SUM(F63+F70)</f>
        <v>634</v>
      </c>
      <c r="G62" s="83">
        <f t="shared" ref="G62:H62" si="15">SUM(G63+G70)</f>
        <v>661.40000000000009</v>
      </c>
      <c r="H62" s="15">
        <f t="shared" si="15"/>
        <v>643.5</v>
      </c>
    </row>
    <row r="63" spans="1:8" ht="44.25" customHeight="1" thickBot="1">
      <c r="A63" s="101" t="s">
        <v>175</v>
      </c>
      <c r="B63" s="67" t="s">
        <v>95</v>
      </c>
      <c r="C63" s="67">
        <v>10</v>
      </c>
      <c r="D63" s="14"/>
      <c r="E63" s="14"/>
      <c r="F63" s="83">
        <f>SUM(F64)</f>
        <v>634</v>
      </c>
      <c r="G63" s="83">
        <f t="shared" ref="G63:H66" si="16">SUM(G64)</f>
        <v>661.40000000000009</v>
      </c>
      <c r="H63" s="15">
        <f t="shared" si="16"/>
        <v>643.5</v>
      </c>
    </row>
    <row r="64" spans="1:8" ht="36.75" customHeight="1" thickBot="1">
      <c r="A64" s="16" t="s">
        <v>216</v>
      </c>
      <c r="B64" s="68" t="s">
        <v>95</v>
      </c>
      <c r="C64" s="68">
        <v>10</v>
      </c>
      <c r="D64" s="17" t="s">
        <v>56</v>
      </c>
      <c r="E64" s="14"/>
      <c r="F64" s="83">
        <f>SUM(F66)</f>
        <v>634</v>
      </c>
      <c r="G64" s="83">
        <f>SUM(G66)</f>
        <v>661.40000000000009</v>
      </c>
      <c r="H64" s="83">
        <f>SUM(H66)</f>
        <v>643.5</v>
      </c>
    </row>
    <row r="65" spans="1:8" ht="21.75" customHeight="1" thickBot="1">
      <c r="A65" s="16" t="s">
        <v>217</v>
      </c>
      <c r="B65" s="68" t="s">
        <v>95</v>
      </c>
      <c r="C65" s="68" t="s">
        <v>221</v>
      </c>
      <c r="D65" s="17" t="s">
        <v>208</v>
      </c>
      <c r="E65" s="14"/>
      <c r="F65" s="83">
        <f>F66</f>
        <v>634</v>
      </c>
      <c r="G65" s="83">
        <f t="shared" ref="G65:H65" si="17">G66</f>
        <v>661.40000000000009</v>
      </c>
      <c r="H65" s="83">
        <f t="shared" si="17"/>
        <v>643.5</v>
      </c>
    </row>
    <row r="66" spans="1:8" ht="38.25" thickBot="1">
      <c r="A66" s="16" t="s">
        <v>222</v>
      </c>
      <c r="B66" s="68" t="s">
        <v>95</v>
      </c>
      <c r="C66" s="68">
        <v>10</v>
      </c>
      <c r="D66" s="17" t="s">
        <v>223</v>
      </c>
      <c r="E66" s="14"/>
      <c r="F66" s="83">
        <f>SUM(F67)</f>
        <v>634</v>
      </c>
      <c r="G66" s="83">
        <f t="shared" si="16"/>
        <v>661.40000000000009</v>
      </c>
      <c r="H66" s="15">
        <f t="shared" si="16"/>
        <v>643.5</v>
      </c>
    </row>
    <row r="67" spans="1:8" ht="38.25" thickBot="1">
      <c r="A67" s="16" t="s">
        <v>60</v>
      </c>
      <c r="B67" s="68" t="s">
        <v>95</v>
      </c>
      <c r="C67" s="68">
        <v>10</v>
      </c>
      <c r="D67" s="17" t="s">
        <v>224</v>
      </c>
      <c r="E67" s="14"/>
      <c r="F67" s="83">
        <f>SUM(F68:F69)</f>
        <v>634</v>
      </c>
      <c r="G67" s="83">
        <f t="shared" ref="G67:H67" si="18">SUM(G68:G69)</f>
        <v>661.40000000000009</v>
      </c>
      <c r="H67" s="83">
        <f t="shared" si="18"/>
        <v>643.5</v>
      </c>
    </row>
    <row r="68" spans="1:8" ht="18.75" customHeight="1" thickBot="1">
      <c r="A68" s="16" t="s">
        <v>47</v>
      </c>
      <c r="B68" s="68" t="s">
        <v>95</v>
      </c>
      <c r="C68" s="68">
        <v>10</v>
      </c>
      <c r="D68" s="17" t="s">
        <v>224</v>
      </c>
      <c r="E68" s="17" t="s">
        <v>162</v>
      </c>
      <c r="F68" s="79">
        <v>109.4</v>
      </c>
      <c r="G68" s="79">
        <v>136.80000000000001</v>
      </c>
      <c r="H68" s="30">
        <v>118.9</v>
      </c>
    </row>
    <row r="69" spans="1:8" ht="41.25" customHeight="1" thickBot="1">
      <c r="A69" s="16" t="s">
        <v>163</v>
      </c>
      <c r="B69" s="68" t="s">
        <v>95</v>
      </c>
      <c r="C69" s="68">
        <v>10</v>
      </c>
      <c r="D69" s="17" t="s">
        <v>224</v>
      </c>
      <c r="E69" s="17" t="s">
        <v>161</v>
      </c>
      <c r="F69" s="79">
        <v>524.6</v>
      </c>
      <c r="G69" s="79">
        <v>524.6</v>
      </c>
      <c r="H69" s="30">
        <v>524.6</v>
      </c>
    </row>
    <row r="70" spans="1:8" ht="40.5" hidden="1" customHeight="1" thickBot="1">
      <c r="A70" s="13" t="s">
        <v>10</v>
      </c>
      <c r="B70" s="67" t="s">
        <v>95</v>
      </c>
      <c r="C70" s="67">
        <v>14</v>
      </c>
      <c r="D70" s="14"/>
      <c r="E70" s="14"/>
      <c r="F70" s="83">
        <f>SUM(F71)</f>
        <v>0</v>
      </c>
      <c r="G70" s="83">
        <f t="shared" ref="G70:H72" si="19">SUM(G71)</f>
        <v>0</v>
      </c>
      <c r="H70" s="15">
        <f t="shared" si="19"/>
        <v>0</v>
      </c>
    </row>
    <row r="71" spans="1:8" ht="24" hidden="1" customHeight="1" thickBot="1">
      <c r="A71" s="16" t="s">
        <v>61</v>
      </c>
      <c r="B71" s="68" t="s">
        <v>95</v>
      </c>
      <c r="C71" s="68">
        <v>14</v>
      </c>
      <c r="D71" s="17" t="s">
        <v>41</v>
      </c>
      <c r="E71" s="17"/>
      <c r="F71" s="83">
        <f>SUM(F72)</f>
        <v>0</v>
      </c>
      <c r="G71" s="83">
        <f t="shared" si="19"/>
        <v>0</v>
      </c>
      <c r="H71" s="15">
        <f t="shared" si="19"/>
        <v>0</v>
      </c>
    </row>
    <row r="72" spans="1:8" ht="19.5" hidden="1" thickBot="1">
      <c r="A72" s="16" t="s">
        <v>50</v>
      </c>
      <c r="B72" s="68" t="s">
        <v>95</v>
      </c>
      <c r="C72" s="68">
        <v>14</v>
      </c>
      <c r="D72" s="17" t="s">
        <v>51</v>
      </c>
      <c r="E72" s="17"/>
      <c r="F72" s="83">
        <f>SUM(F73)</f>
        <v>0</v>
      </c>
      <c r="G72" s="83">
        <f t="shared" si="19"/>
        <v>0</v>
      </c>
      <c r="H72" s="15">
        <f t="shared" si="19"/>
        <v>0</v>
      </c>
    </row>
    <row r="73" spans="1:8" ht="63" hidden="1" customHeight="1" thickBot="1">
      <c r="A73" s="16" t="s">
        <v>62</v>
      </c>
      <c r="B73" s="68" t="s">
        <v>95</v>
      </c>
      <c r="C73" s="68">
        <v>14</v>
      </c>
      <c r="D73" s="17" t="s">
        <v>63</v>
      </c>
      <c r="E73" s="17"/>
      <c r="F73" s="83">
        <f>SUM(F74+F75)</f>
        <v>0</v>
      </c>
      <c r="G73" s="83">
        <f>SUM(G74+G75)</f>
        <v>0</v>
      </c>
      <c r="H73" s="83">
        <f>SUM(H74+H75)</f>
        <v>0</v>
      </c>
    </row>
    <row r="74" spans="1:8" ht="35.25" hidden="1" customHeight="1" thickBot="1">
      <c r="A74" s="16" t="s">
        <v>46</v>
      </c>
      <c r="B74" s="68" t="s">
        <v>95</v>
      </c>
      <c r="C74" s="68">
        <v>14</v>
      </c>
      <c r="D74" s="17" t="s">
        <v>63</v>
      </c>
      <c r="E74" s="17">
        <v>120</v>
      </c>
      <c r="F74" s="79">
        <v>0</v>
      </c>
      <c r="G74" s="79">
        <v>0</v>
      </c>
      <c r="H74" s="30">
        <v>0</v>
      </c>
    </row>
    <row r="75" spans="1:8" ht="40.5" hidden="1" customHeight="1" thickBot="1">
      <c r="A75" s="16" t="s">
        <v>47</v>
      </c>
      <c r="B75" s="68" t="s">
        <v>95</v>
      </c>
      <c r="C75" s="68" t="s">
        <v>167</v>
      </c>
      <c r="D75" s="17" t="s">
        <v>63</v>
      </c>
      <c r="E75" s="17" t="s">
        <v>162</v>
      </c>
      <c r="F75" s="79">
        <v>0</v>
      </c>
      <c r="G75" s="79">
        <v>0</v>
      </c>
      <c r="H75" s="18">
        <v>0</v>
      </c>
    </row>
    <row r="76" spans="1:8" ht="23.25" customHeight="1" thickBot="1">
      <c r="A76" s="13" t="s">
        <v>65</v>
      </c>
      <c r="B76" s="67" t="s">
        <v>96</v>
      </c>
      <c r="C76" s="67"/>
      <c r="D76" s="14"/>
      <c r="E76" s="14"/>
      <c r="F76" s="83">
        <f>SUM(F77+F87)</f>
        <v>533.5</v>
      </c>
      <c r="G76" s="83">
        <f>SUM(G77+G87)</f>
        <v>544.79999999999995</v>
      </c>
      <c r="H76" s="83">
        <f>SUM(H77+H87)</f>
        <v>544.79999999999995</v>
      </c>
    </row>
    <row r="77" spans="1:8" ht="42" hidden="1" customHeight="1" thickBot="1">
      <c r="A77" s="13" t="s">
        <v>66</v>
      </c>
      <c r="B77" s="67" t="s">
        <v>96</v>
      </c>
      <c r="C77" s="67" t="s">
        <v>99</v>
      </c>
      <c r="D77" s="17"/>
      <c r="E77" s="17"/>
      <c r="F77" s="83">
        <f>SUM(F78)</f>
        <v>533.5</v>
      </c>
      <c r="G77" s="83">
        <f t="shared" ref="G77:H91" si="20">SUM(G78)</f>
        <v>544.79999999999995</v>
      </c>
      <c r="H77" s="15">
        <f t="shared" si="20"/>
        <v>544.79999999999995</v>
      </c>
    </row>
    <row r="78" spans="1:8" ht="19.5" hidden="1" customHeight="1" thickBot="1">
      <c r="A78" s="20" t="s">
        <v>225</v>
      </c>
      <c r="B78" s="73" t="s">
        <v>96</v>
      </c>
      <c r="C78" s="73" t="s">
        <v>99</v>
      </c>
      <c r="D78" s="21" t="s">
        <v>56</v>
      </c>
      <c r="E78" s="21"/>
      <c r="F78" s="83">
        <f>SUM(F80)</f>
        <v>533.5</v>
      </c>
      <c r="G78" s="83">
        <f>SUM(G80)</f>
        <v>544.79999999999995</v>
      </c>
      <c r="H78" s="83">
        <f>SUM(H80)</f>
        <v>544.79999999999995</v>
      </c>
    </row>
    <row r="79" spans="1:8" ht="19.5" customHeight="1" thickBot="1">
      <c r="A79" s="20" t="s">
        <v>226</v>
      </c>
      <c r="B79" s="73" t="s">
        <v>96</v>
      </c>
      <c r="C79" s="73" t="s">
        <v>99</v>
      </c>
      <c r="D79" s="21" t="s">
        <v>208</v>
      </c>
      <c r="E79" s="21"/>
      <c r="F79" s="83">
        <f>F80</f>
        <v>533.5</v>
      </c>
      <c r="G79" s="83">
        <f t="shared" ref="G79:H79" si="21">G80</f>
        <v>544.79999999999995</v>
      </c>
      <c r="H79" s="83">
        <f t="shared" si="21"/>
        <v>544.79999999999995</v>
      </c>
    </row>
    <row r="80" spans="1:8" ht="42" customHeight="1" thickBot="1">
      <c r="A80" s="34" t="s">
        <v>227</v>
      </c>
      <c r="B80" s="74" t="s">
        <v>96</v>
      </c>
      <c r="C80" s="74" t="s">
        <v>99</v>
      </c>
      <c r="D80" s="35" t="s">
        <v>228</v>
      </c>
      <c r="E80" s="35"/>
      <c r="F80" s="83">
        <f>SUM(F81+F83)</f>
        <v>533.5</v>
      </c>
      <c r="G80" s="83">
        <f t="shared" ref="G80:H80" si="22">SUM(G81+G83)</f>
        <v>544.79999999999995</v>
      </c>
      <c r="H80" s="83">
        <f t="shared" si="22"/>
        <v>544.79999999999995</v>
      </c>
    </row>
    <row r="81" spans="1:8" s="10" customFormat="1" ht="38.25" thickBot="1">
      <c r="A81" s="34" t="s">
        <v>67</v>
      </c>
      <c r="B81" s="74" t="s">
        <v>96</v>
      </c>
      <c r="C81" s="74" t="s">
        <v>99</v>
      </c>
      <c r="D81" s="35" t="s">
        <v>229</v>
      </c>
      <c r="E81" s="35"/>
      <c r="F81" s="83">
        <f>SUM(F82+F85)</f>
        <v>533.5</v>
      </c>
      <c r="G81" s="83">
        <f t="shared" ref="G81:H81" si="23">SUM(G82+G85)</f>
        <v>544.79999999999995</v>
      </c>
      <c r="H81" s="83">
        <f t="shared" si="23"/>
        <v>544.79999999999995</v>
      </c>
    </row>
    <row r="82" spans="1:8" s="10" customFormat="1" ht="39.75" customHeight="1" thickBot="1">
      <c r="A82" s="16" t="s">
        <v>47</v>
      </c>
      <c r="B82" s="68" t="s">
        <v>96</v>
      </c>
      <c r="C82" s="68" t="s">
        <v>99</v>
      </c>
      <c r="D82" s="17" t="s">
        <v>229</v>
      </c>
      <c r="E82" s="17">
        <v>240</v>
      </c>
      <c r="F82" s="79">
        <v>533.5</v>
      </c>
      <c r="G82" s="79">
        <v>544.79999999999995</v>
      </c>
      <c r="H82" s="30">
        <v>544.79999999999995</v>
      </c>
    </row>
    <row r="83" spans="1:8" s="10" customFormat="1" ht="36.75" hidden="1" customHeight="1" thickBot="1">
      <c r="A83" s="34" t="s">
        <v>113</v>
      </c>
      <c r="B83" s="74" t="s">
        <v>96</v>
      </c>
      <c r="C83" s="74" t="s">
        <v>99</v>
      </c>
      <c r="D83" s="35" t="s">
        <v>166</v>
      </c>
      <c r="E83" s="35"/>
      <c r="F83" s="83">
        <f>SUM(F84)</f>
        <v>0</v>
      </c>
      <c r="G83" s="83">
        <f t="shared" si="20"/>
        <v>0</v>
      </c>
      <c r="H83" s="15">
        <f t="shared" si="20"/>
        <v>0</v>
      </c>
    </row>
    <row r="84" spans="1:8" s="10" customFormat="1" ht="28.5" hidden="1" customHeight="1" thickBot="1">
      <c r="A84" s="16" t="s">
        <v>47</v>
      </c>
      <c r="B84" s="68" t="s">
        <v>96</v>
      </c>
      <c r="C84" s="68" t="s">
        <v>99</v>
      </c>
      <c r="D84" s="35" t="s">
        <v>166</v>
      </c>
      <c r="E84" s="17">
        <v>240</v>
      </c>
      <c r="F84" s="79">
        <v>0</v>
      </c>
      <c r="G84" s="79">
        <v>0</v>
      </c>
      <c r="H84" s="30">
        <v>0</v>
      </c>
    </row>
    <row r="85" spans="1:8" s="10" customFormat="1" ht="38.25" hidden="1" thickBot="1">
      <c r="A85" s="136" t="s">
        <v>113</v>
      </c>
      <c r="B85" s="68" t="s">
        <v>96</v>
      </c>
      <c r="C85" s="68" t="s">
        <v>99</v>
      </c>
      <c r="D85" s="17" t="s">
        <v>188</v>
      </c>
      <c r="E85" s="17"/>
      <c r="F85" s="79">
        <f>F86</f>
        <v>0</v>
      </c>
      <c r="G85" s="79">
        <f t="shared" ref="G85:H85" si="24">G86</f>
        <v>0</v>
      </c>
      <c r="H85" s="79">
        <f t="shared" si="24"/>
        <v>0</v>
      </c>
    </row>
    <row r="86" spans="1:8" s="10" customFormat="1" ht="19.5" hidden="1" thickBot="1">
      <c r="A86" s="16" t="s">
        <v>54</v>
      </c>
      <c r="B86" s="68" t="s">
        <v>96</v>
      </c>
      <c r="C86" s="68" t="s">
        <v>99</v>
      </c>
      <c r="D86" s="17" t="s">
        <v>188</v>
      </c>
      <c r="E86" s="17" t="s">
        <v>189</v>
      </c>
      <c r="F86" s="79">
        <v>0</v>
      </c>
      <c r="G86" s="79">
        <v>0</v>
      </c>
      <c r="H86" s="18">
        <v>0</v>
      </c>
    </row>
    <row r="87" spans="1:8" s="10" customFormat="1" ht="19.5" hidden="1" thickBot="1">
      <c r="A87" s="13" t="s">
        <v>149</v>
      </c>
      <c r="B87" s="67" t="s">
        <v>96</v>
      </c>
      <c r="C87" s="67" t="s">
        <v>148</v>
      </c>
      <c r="D87" s="17"/>
      <c r="E87" s="17"/>
      <c r="F87" s="83">
        <f>SUM(F88)</f>
        <v>0</v>
      </c>
      <c r="G87" s="83">
        <f t="shared" si="20"/>
        <v>0</v>
      </c>
      <c r="H87" s="15">
        <f t="shared" si="20"/>
        <v>0</v>
      </c>
    </row>
    <row r="88" spans="1:8" ht="44.25" hidden="1" customHeight="1" thickBot="1">
      <c r="A88" s="20" t="s">
        <v>216</v>
      </c>
      <c r="B88" s="73" t="s">
        <v>96</v>
      </c>
      <c r="C88" s="73" t="s">
        <v>148</v>
      </c>
      <c r="D88" s="21" t="s">
        <v>56</v>
      </c>
      <c r="E88" s="21"/>
      <c r="F88" s="83">
        <f>SUM(F90)</f>
        <v>0</v>
      </c>
      <c r="G88" s="83">
        <f>SUM(G90)</f>
        <v>0</v>
      </c>
      <c r="H88" s="15">
        <f>SUM(H90)</f>
        <v>0</v>
      </c>
    </row>
    <row r="89" spans="1:8" ht="19.5" hidden="1" thickBot="1">
      <c r="A89" s="20" t="s">
        <v>217</v>
      </c>
      <c r="B89" s="73" t="s">
        <v>96</v>
      </c>
      <c r="C89" s="73" t="s">
        <v>148</v>
      </c>
      <c r="D89" s="21" t="s">
        <v>208</v>
      </c>
      <c r="E89" s="21"/>
      <c r="F89" s="83">
        <f>F90</f>
        <v>0</v>
      </c>
      <c r="G89" s="83">
        <f t="shared" ref="G89:H89" si="25">G90</f>
        <v>0</v>
      </c>
      <c r="H89" s="83">
        <f t="shared" si="25"/>
        <v>0</v>
      </c>
    </row>
    <row r="90" spans="1:8" ht="38.25" hidden="1" thickBot="1">
      <c r="A90" s="34" t="s">
        <v>218</v>
      </c>
      <c r="B90" s="74" t="s">
        <v>96</v>
      </c>
      <c r="C90" s="74" t="s">
        <v>148</v>
      </c>
      <c r="D90" s="35" t="s">
        <v>219</v>
      </c>
      <c r="E90" s="35"/>
      <c r="F90" s="83">
        <f>F93+F92</f>
        <v>0</v>
      </c>
      <c r="G90" s="83">
        <f t="shared" ref="G90:H90" si="26">G93</f>
        <v>0</v>
      </c>
      <c r="H90" s="83">
        <f t="shared" si="26"/>
        <v>0</v>
      </c>
    </row>
    <row r="91" spans="1:8" s="10" customFormat="1" ht="19.5" hidden="1" thickBot="1">
      <c r="A91" s="34" t="s">
        <v>149</v>
      </c>
      <c r="B91" s="74" t="s">
        <v>96</v>
      </c>
      <c r="C91" s="74" t="s">
        <v>148</v>
      </c>
      <c r="D91" s="35" t="s">
        <v>150</v>
      </c>
      <c r="E91" s="35"/>
      <c r="F91" s="83">
        <f>SUM(F92+F94)</f>
        <v>0</v>
      </c>
      <c r="G91" s="83">
        <f t="shared" si="20"/>
        <v>0</v>
      </c>
      <c r="H91" s="15">
        <f t="shared" si="20"/>
        <v>0</v>
      </c>
    </row>
    <row r="92" spans="1:8" ht="38.25" hidden="1" thickBot="1">
      <c r="A92" s="24" t="s">
        <v>47</v>
      </c>
      <c r="B92" s="68" t="s">
        <v>96</v>
      </c>
      <c r="C92" s="68" t="s">
        <v>148</v>
      </c>
      <c r="D92" s="17" t="s">
        <v>220</v>
      </c>
      <c r="E92" s="17">
        <v>240</v>
      </c>
      <c r="F92" s="79">
        <v>0</v>
      </c>
      <c r="G92" s="79">
        <v>0</v>
      </c>
      <c r="H92" s="30">
        <v>0</v>
      </c>
    </row>
    <row r="93" spans="1:8" ht="113.25" hidden="1" thickBot="1">
      <c r="A93" s="130" t="s">
        <v>179</v>
      </c>
      <c r="B93" s="68" t="s">
        <v>96</v>
      </c>
      <c r="C93" s="68" t="s">
        <v>148</v>
      </c>
      <c r="D93" s="17" t="s">
        <v>180</v>
      </c>
      <c r="E93" s="17"/>
      <c r="F93" s="79">
        <f>F94</f>
        <v>0</v>
      </c>
      <c r="G93" s="79">
        <f t="shared" ref="G93:H93" si="27">G94</f>
        <v>0</v>
      </c>
      <c r="H93" s="79">
        <f t="shared" si="27"/>
        <v>0</v>
      </c>
    </row>
    <row r="94" spans="1:8" ht="38.25" hidden="1" thickBot="1">
      <c r="A94" s="16" t="s">
        <v>47</v>
      </c>
      <c r="B94" s="68" t="s">
        <v>96</v>
      </c>
      <c r="C94" s="68" t="s">
        <v>148</v>
      </c>
      <c r="D94" s="17" t="s">
        <v>180</v>
      </c>
      <c r="E94" s="17" t="s">
        <v>162</v>
      </c>
      <c r="F94" s="79">
        <v>0</v>
      </c>
      <c r="G94" s="79">
        <v>0</v>
      </c>
      <c r="H94" s="18">
        <v>0</v>
      </c>
    </row>
    <row r="95" spans="1:8" s="125" customFormat="1" ht="23.25" customHeight="1" thickBot="1">
      <c r="A95" s="13" t="s">
        <v>13</v>
      </c>
      <c r="B95" s="67" t="s">
        <v>97</v>
      </c>
      <c r="C95" s="67"/>
      <c r="D95" s="14"/>
      <c r="E95" s="14"/>
      <c r="F95" s="83">
        <f>SUM(F96+F101+F112)</f>
        <v>474</v>
      </c>
      <c r="G95" s="83">
        <f t="shared" ref="G95:H95" si="28">SUM(G96+G101+G112)</f>
        <v>244</v>
      </c>
      <c r="H95" s="15">
        <f t="shared" si="28"/>
        <v>0</v>
      </c>
    </row>
    <row r="96" spans="1:8" s="125" customFormat="1" ht="20.25" hidden="1" customHeight="1" thickBot="1">
      <c r="A96" s="13" t="s">
        <v>14</v>
      </c>
      <c r="B96" s="67" t="s">
        <v>97</v>
      </c>
      <c r="C96" s="67" t="s">
        <v>93</v>
      </c>
      <c r="D96" s="14"/>
      <c r="E96" s="14"/>
      <c r="F96" s="83">
        <f>SUM(F97)</f>
        <v>0</v>
      </c>
      <c r="G96" s="83">
        <f t="shared" ref="G96:H99" si="29">SUM(G97)</f>
        <v>0</v>
      </c>
      <c r="H96" s="15">
        <f t="shared" si="29"/>
        <v>0</v>
      </c>
    </row>
    <row r="97" spans="1:8" s="125" customFormat="1" ht="23.25" hidden="1" customHeight="1" thickBot="1">
      <c r="A97" s="16" t="s">
        <v>40</v>
      </c>
      <c r="B97" s="68" t="s">
        <v>97</v>
      </c>
      <c r="C97" s="68" t="s">
        <v>93</v>
      </c>
      <c r="D97" s="17" t="s">
        <v>41</v>
      </c>
      <c r="E97" s="14"/>
      <c r="F97" s="79">
        <f>SUM(F99)</f>
        <v>0</v>
      </c>
      <c r="G97" s="79">
        <f>SUM(G99)</f>
        <v>0</v>
      </c>
      <c r="H97" s="18">
        <f>SUM(H99)</f>
        <v>0</v>
      </c>
    </row>
    <row r="98" spans="1:8" s="125" customFormat="1" ht="19.5" hidden="1" thickBot="1">
      <c r="A98" s="16" t="s">
        <v>50</v>
      </c>
      <c r="B98" s="68" t="s">
        <v>97</v>
      </c>
      <c r="C98" s="68" t="s">
        <v>93</v>
      </c>
      <c r="D98" s="17" t="s">
        <v>51</v>
      </c>
      <c r="E98" s="17"/>
      <c r="F98" s="79">
        <f>SUM(F99)</f>
        <v>0</v>
      </c>
      <c r="G98" s="79">
        <f t="shared" ref="G98:H98" si="30">SUM(G99)</f>
        <v>0</v>
      </c>
      <c r="H98" s="18">
        <f t="shared" si="30"/>
        <v>0</v>
      </c>
    </row>
    <row r="99" spans="1:8" s="125" customFormat="1" ht="19.5" hidden="1" thickBot="1">
      <c r="A99" s="16" t="s">
        <v>68</v>
      </c>
      <c r="B99" s="68" t="s">
        <v>97</v>
      </c>
      <c r="C99" s="68" t="s">
        <v>93</v>
      </c>
      <c r="D99" s="17" t="s">
        <v>69</v>
      </c>
      <c r="E99" s="14"/>
      <c r="F99" s="79">
        <f>SUM(F100)</f>
        <v>0</v>
      </c>
      <c r="G99" s="79">
        <f t="shared" si="29"/>
        <v>0</v>
      </c>
      <c r="H99" s="18">
        <f t="shared" si="29"/>
        <v>0</v>
      </c>
    </row>
    <row r="100" spans="1:8" s="125" customFormat="1" ht="38.25" hidden="1" thickBot="1">
      <c r="A100" s="16" t="s">
        <v>47</v>
      </c>
      <c r="B100" s="68" t="s">
        <v>97</v>
      </c>
      <c r="C100" s="68" t="s">
        <v>93</v>
      </c>
      <c r="D100" s="17" t="s">
        <v>69</v>
      </c>
      <c r="E100" s="17">
        <v>240</v>
      </c>
      <c r="F100" s="79">
        <v>0</v>
      </c>
      <c r="G100" s="83">
        <v>0</v>
      </c>
      <c r="H100" s="29">
        <v>0</v>
      </c>
    </row>
    <row r="101" spans="1:8" s="125" customFormat="1" ht="18.75" customHeight="1" thickBot="1">
      <c r="A101" s="131" t="s">
        <v>15</v>
      </c>
      <c r="B101" s="67" t="s">
        <v>97</v>
      </c>
      <c r="C101" s="67" t="s">
        <v>94</v>
      </c>
      <c r="D101" s="14"/>
      <c r="E101" s="14"/>
      <c r="F101" s="83">
        <f>SUM(F102)</f>
        <v>244</v>
      </c>
      <c r="G101" s="83">
        <f t="shared" ref="G101" si="31">SUM(G102)</f>
        <v>124</v>
      </c>
      <c r="H101" s="83">
        <f>SUM(H102+H108)</f>
        <v>0</v>
      </c>
    </row>
    <row r="102" spans="1:8" s="125" customFormat="1" ht="36" customHeight="1" thickBot="1">
      <c r="A102" s="127" t="s">
        <v>216</v>
      </c>
      <c r="B102" s="68" t="s">
        <v>97</v>
      </c>
      <c r="C102" s="68" t="s">
        <v>94</v>
      </c>
      <c r="D102" s="17" t="s">
        <v>56</v>
      </c>
      <c r="E102" s="17"/>
      <c r="F102" s="79">
        <f>SUM(F104+F107)</f>
        <v>244</v>
      </c>
      <c r="G102" s="79">
        <f t="shared" ref="G102:H102" si="32">SUM(G104+G107)</f>
        <v>124</v>
      </c>
      <c r="H102" s="79">
        <f t="shared" si="32"/>
        <v>0</v>
      </c>
    </row>
    <row r="103" spans="1:8" ht="19.5" customHeight="1" thickBot="1">
      <c r="A103" s="127" t="s">
        <v>217</v>
      </c>
      <c r="B103" s="68" t="s">
        <v>97</v>
      </c>
      <c r="C103" s="68" t="s">
        <v>94</v>
      </c>
      <c r="D103" s="17" t="s">
        <v>208</v>
      </c>
      <c r="E103" s="17"/>
      <c r="F103" s="79">
        <f>F104</f>
        <v>244</v>
      </c>
      <c r="G103" s="79">
        <f t="shared" ref="G103:H103" si="33">G104</f>
        <v>124</v>
      </c>
      <c r="H103" s="79">
        <f t="shared" si="33"/>
        <v>0</v>
      </c>
    </row>
    <row r="104" spans="1:8" ht="38.25" thickBot="1">
      <c r="A104" s="127" t="s">
        <v>230</v>
      </c>
      <c r="B104" s="68" t="s">
        <v>97</v>
      </c>
      <c r="C104" s="68" t="s">
        <v>94</v>
      </c>
      <c r="D104" s="17" t="s">
        <v>231</v>
      </c>
      <c r="E104" s="17"/>
      <c r="F104" s="79">
        <f>SUM(F105)</f>
        <v>244</v>
      </c>
      <c r="G104" s="79">
        <f t="shared" ref="G104:H105" si="34">SUM(G105)</f>
        <v>124</v>
      </c>
      <c r="H104" s="18">
        <f t="shared" si="34"/>
        <v>0</v>
      </c>
    </row>
    <row r="105" spans="1:8" ht="27.75" customHeight="1" thickBot="1">
      <c r="A105" s="16" t="s">
        <v>70</v>
      </c>
      <c r="B105" s="68" t="s">
        <v>97</v>
      </c>
      <c r="C105" s="68" t="s">
        <v>94</v>
      </c>
      <c r="D105" s="17" t="s">
        <v>232</v>
      </c>
      <c r="E105" s="17"/>
      <c r="F105" s="79">
        <f>SUM(F106)</f>
        <v>244</v>
      </c>
      <c r="G105" s="79">
        <f t="shared" si="34"/>
        <v>124</v>
      </c>
      <c r="H105" s="18">
        <f t="shared" si="34"/>
        <v>0</v>
      </c>
    </row>
    <row r="106" spans="1:8" ht="38.25" hidden="1" thickBot="1">
      <c r="A106" s="16" t="s">
        <v>71</v>
      </c>
      <c r="B106" s="68" t="s">
        <v>97</v>
      </c>
      <c r="C106" s="68" t="s">
        <v>94</v>
      </c>
      <c r="D106" s="17" t="s">
        <v>232</v>
      </c>
      <c r="E106" s="17">
        <v>240</v>
      </c>
      <c r="F106" s="79">
        <v>244</v>
      </c>
      <c r="G106" s="79">
        <v>124</v>
      </c>
      <c r="H106" s="30">
        <v>0</v>
      </c>
    </row>
    <row r="107" spans="1:8" ht="21.75" hidden="1" customHeight="1" thickBot="1">
      <c r="A107" s="16" t="s">
        <v>168</v>
      </c>
      <c r="B107" s="68" t="s">
        <v>97</v>
      </c>
      <c r="C107" s="68" t="s">
        <v>94</v>
      </c>
      <c r="D107" s="17" t="s">
        <v>169</v>
      </c>
      <c r="E107" s="17"/>
      <c r="F107" s="79">
        <f>SUM(F110)</f>
        <v>0</v>
      </c>
      <c r="G107" s="79">
        <f>SUM(G110)</f>
        <v>0</v>
      </c>
      <c r="H107" s="18">
        <v>0</v>
      </c>
    </row>
    <row r="108" spans="1:8" ht="57" hidden="1" thickBot="1">
      <c r="A108" s="20" t="s">
        <v>225</v>
      </c>
      <c r="B108" s="68" t="s">
        <v>97</v>
      </c>
      <c r="C108" s="68" t="s">
        <v>94</v>
      </c>
      <c r="D108" s="17" t="s">
        <v>56</v>
      </c>
      <c r="E108" s="17"/>
      <c r="F108" s="79">
        <v>0</v>
      </c>
      <c r="G108" s="79">
        <v>0</v>
      </c>
      <c r="H108" s="18">
        <v>0</v>
      </c>
    </row>
    <row r="109" spans="1:8" ht="45.75" hidden="1" customHeight="1" thickBot="1">
      <c r="A109" s="128" t="s">
        <v>173</v>
      </c>
      <c r="B109" s="68" t="s">
        <v>97</v>
      </c>
      <c r="C109" s="68" t="s">
        <v>94</v>
      </c>
      <c r="D109" s="17" t="s">
        <v>169</v>
      </c>
      <c r="E109" s="17"/>
      <c r="F109" s="79">
        <v>0</v>
      </c>
      <c r="G109" s="79">
        <v>0</v>
      </c>
      <c r="H109" s="18">
        <f>H110</f>
        <v>0</v>
      </c>
    </row>
    <row r="110" spans="1:8" ht="19.5" hidden="1" thickBot="1">
      <c r="A110" s="127" t="s">
        <v>174</v>
      </c>
      <c r="B110" s="68" t="s">
        <v>97</v>
      </c>
      <c r="C110" s="68" t="s">
        <v>94</v>
      </c>
      <c r="D110" s="17" t="s">
        <v>171</v>
      </c>
      <c r="E110" s="17"/>
      <c r="F110" s="79">
        <f>SUM(F111)</f>
        <v>0</v>
      </c>
      <c r="G110" s="79">
        <v>0</v>
      </c>
      <c r="H110" s="18">
        <f t="shared" ref="H110" si="35">SUM(H111)</f>
        <v>0</v>
      </c>
    </row>
    <row r="111" spans="1:8" ht="44.25" hidden="1" customHeight="1" thickBot="1">
      <c r="A111" s="16" t="s">
        <v>47</v>
      </c>
      <c r="B111" s="68" t="s">
        <v>97</v>
      </c>
      <c r="C111" s="68" t="s">
        <v>94</v>
      </c>
      <c r="D111" s="17" t="s">
        <v>171</v>
      </c>
      <c r="E111" s="17" t="s">
        <v>162</v>
      </c>
      <c r="F111" s="79">
        <v>0</v>
      </c>
      <c r="G111" s="79">
        <v>0</v>
      </c>
      <c r="H111" s="30">
        <v>0</v>
      </c>
    </row>
    <row r="112" spans="1:8" ht="19.5" thickBot="1">
      <c r="A112" s="13" t="s">
        <v>16</v>
      </c>
      <c r="B112" s="67" t="s">
        <v>97</v>
      </c>
      <c r="C112" s="67" t="s">
        <v>95</v>
      </c>
      <c r="D112" s="14"/>
      <c r="E112" s="14"/>
      <c r="F112" s="83">
        <f>F113</f>
        <v>230</v>
      </c>
      <c r="G112" s="83">
        <f t="shared" ref="G112:H112" si="36">G113</f>
        <v>120</v>
      </c>
      <c r="H112" s="83">
        <f t="shared" si="36"/>
        <v>0</v>
      </c>
    </row>
    <row r="113" spans="1:8" ht="34.5" hidden="1" customHeight="1" thickBot="1">
      <c r="A113" s="16" t="s">
        <v>216</v>
      </c>
      <c r="B113" s="68" t="s">
        <v>97</v>
      </c>
      <c r="C113" s="68" t="s">
        <v>95</v>
      </c>
      <c r="D113" s="17" t="s">
        <v>56</v>
      </c>
      <c r="E113" s="17"/>
      <c r="F113" s="79">
        <f>F115</f>
        <v>230</v>
      </c>
      <c r="G113" s="79">
        <f>G115</f>
        <v>120</v>
      </c>
      <c r="H113" s="79">
        <f>H115</f>
        <v>0</v>
      </c>
    </row>
    <row r="114" spans="1:8" s="125" customFormat="1" ht="19.5" hidden="1" thickBot="1">
      <c r="A114" s="16" t="s">
        <v>217</v>
      </c>
      <c r="B114" s="68" t="s">
        <v>97</v>
      </c>
      <c r="C114" s="68" t="s">
        <v>95</v>
      </c>
      <c r="D114" s="17" t="s">
        <v>208</v>
      </c>
      <c r="E114" s="17"/>
      <c r="F114" s="79">
        <f>F115</f>
        <v>230</v>
      </c>
      <c r="G114" s="79">
        <f t="shared" ref="G114:H114" si="37">G115</f>
        <v>120</v>
      </c>
      <c r="H114" s="79">
        <f t="shared" si="37"/>
        <v>0</v>
      </c>
    </row>
    <row r="115" spans="1:8" s="125" customFormat="1" ht="38.25" hidden="1" thickBot="1">
      <c r="A115" s="16" t="s">
        <v>233</v>
      </c>
      <c r="B115" s="68" t="s">
        <v>97</v>
      </c>
      <c r="C115" s="68" t="s">
        <v>95</v>
      </c>
      <c r="D115" s="17" t="s">
        <v>234</v>
      </c>
      <c r="E115" s="17"/>
      <c r="F115" s="79">
        <f>F117+F120+F122</f>
        <v>230</v>
      </c>
      <c r="G115" s="79">
        <f t="shared" ref="G115:H115" si="38">G117+G120+G122</f>
        <v>120</v>
      </c>
      <c r="H115" s="79">
        <f t="shared" si="38"/>
        <v>0</v>
      </c>
    </row>
    <row r="116" spans="1:8" ht="21.75" hidden="1" customHeight="1" thickBot="1">
      <c r="A116" s="16" t="s">
        <v>73</v>
      </c>
      <c r="B116" s="68" t="s">
        <v>97</v>
      </c>
      <c r="C116" s="68" t="s">
        <v>95</v>
      </c>
      <c r="D116" s="17" t="s">
        <v>74</v>
      </c>
      <c r="E116" s="17"/>
      <c r="F116" s="79">
        <f>F117</f>
        <v>0</v>
      </c>
      <c r="G116" s="79">
        <f t="shared" ref="G116:H116" si="39">G117</f>
        <v>0</v>
      </c>
      <c r="H116" s="79">
        <f t="shared" si="39"/>
        <v>0</v>
      </c>
    </row>
    <row r="117" spans="1:8" ht="38.25" hidden="1" thickBot="1">
      <c r="A117" s="16" t="s">
        <v>47</v>
      </c>
      <c r="B117" s="68" t="s">
        <v>97</v>
      </c>
      <c r="C117" s="68" t="s">
        <v>95</v>
      </c>
      <c r="D117" s="17" t="s">
        <v>75</v>
      </c>
      <c r="E117" s="17" t="s">
        <v>162</v>
      </c>
      <c r="F117" s="79">
        <v>0</v>
      </c>
      <c r="G117" s="79">
        <v>0</v>
      </c>
      <c r="H117" s="18">
        <v>0</v>
      </c>
    </row>
    <row r="118" spans="1:8" ht="37.5" hidden="1" customHeight="1" thickBot="1">
      <c r="A118" s="16" t="s">
        <v>143</v>
      </c>
      <c r="B118" s="68" t="s">
        <v>97</v>
      </c>
      <c r="C118" s="68" t="s">
        <v>95</v>
      </c>
      <c r="D118" s="17" t="s">
        <v>72</v>
      </c>
      <c r="E118" s="17"/>
      <c r="F118" s="79">
        <v>0</v>
      </c>
      <c r="G118" s="79">
        <v>0</v>
      </c>
      <c r="H118" s="79">
        <v>0</v>
      </c>
    </row>
    <row r="119" spans="1:8" ht="48.75" hidden="1" customHeight="1" thickBot="1">
      <c r="A119" s="16" t="s">
        <v>76</v>
      </c>
      <c r="B119" s="68" t="s">
        <v>97</v>
      </c>
      <c r="C119" s="68" t="s">
        <v>95</v>
      </c>
      <c r="D119" s="17" t="s">
        <v>77</v>
      </c>
      <c r="E119" s="17"/>
      <c r="F119" s="79">
        <f>F120</f>
        <v>0</v>
      </c>
      <c r="G119" s="79">
        <f t="shared" ref="G119:H119" si="40">G120</f>
        <v>0</v>
      </c>
      <c r="H119" s="79">
        <f t="shared" si="40"/>
        <v>0</v>
      </c>
    </row>
    <row r="120" spans="1:8" ht="38.25" hidden="1" thickBot="1">
      <c r="A120" s="16" t="s">
        <v>47</v>
      </c>
      <c r="B120" s="68" t="s">
        <v>97</v>
      </c>
      <c r="C120" s="68" t="s">
        <v>95</v>
      </c>
      <c r="D120" s="17" t="s">
        <v>77</v>
      </c>
      <c r="E120" s="17" t="s">
        <v>162</v>
      </c>
      <c r="F120" s="79">
        <v>0</v>
      </c>
      <c r="G120" s="79">
        <v>0</v>
      </c>
      <c r="H120" s="18">
        <v>0</v>
      </c>
    </row>
    <row r="121" spans="1:8" ht="21.75" customHeight="1" thickBot="1">
      <c r="A121" s="16" t="s">
        <v>79</v>
      </c>
      <c r="B121" s="68" t="s">
        <v>97</v>
      </c>
      <c r="C121" s="68" t="s">
        <v>95</v>
      </c>
      <c r="D121" s="17" t="s">
        <v>235</v>
      </c>
      <c r="E121" s="17"/>
      <c r="F121" s="79">
        <f>F122</f>
        <v>230</v>
      </c>
      <c r="G121" s="79">
        <f t="shared" ref="G121:H121" si="41">G122</f>
        <v>120</v>
      </c>
      <c r="H121" s="79">
        <f t="shared" si="41"/>
        <v>0</v>
      </c>
    </row>
    <row r="122" spans="1:8" ht="38.25" thickBot="1">
      <c r="A122" s="16" t="s">
        <v>47</v>
      </c>
      <c r="B122" s="68" t="s">
        <v>97</v>
      </c>
      <c r="C122" s="68" t="s">
        <v>95</v>
      </c>
      <c r="D122" s="17" t="s">
        <v>236</v>
      </c>
      <c r="E122" s="17">
        <v>240</v>
      </c>
      <c r="F122" s="79">
        <v>230</v>
      </c>
      <c r="G122" s="79">
        <v>120</v>
      </c>
      <c r="H122" s="30">
        <v>0</v>
      </c>
    </row>
    <row r="123" spans="1:8" ht="21.75" hidden="1" customHeight="1" thickBot="1">
      <c r="A123" s="16" t="s">
        <v>73</v>
      </c>
      <c r="B123" s="68" t="s">
        <v>97</v>
      </c>
      <c r="C123" s="68" t="s">
        <v>95</v>
      </c>
      <c r="D123" s="17" t="s">
        <v>74</v>
      </c>
      <c r="E123" s="17"/>
      <c r="F123" s="79">
        <f t="shared" ref="F123:H123" si="42">SUM(F124)</f>
        <v>0</v>
      </c>
      <c r="G123" s="79">
        <f t="shared" si="42"/>
        <v>0</v>
      </c>
      <c r="H123" s="18">
        <f t="shared" si="42"/>
        <v>0</v>
      </c>
    </row>
    <row r="124" spans="1:8" ht="38.25" hidden="1" thickBot="1">
      <c r="A124" s="16" t="s">
        <v>47</v>
      </c>
      <c r="B124" s="68" t="s">
        <v>97</v>
      </c>
      <c r="C124" s="68" t="s">
        <v>95</v>
      </c>
      <c r="D124" s="17" t="s">
        <v>75</v>
      </c>
      <c r="E124" s="17">
        <v>240</v>
      </c>
      <c r="F124" s="79">
        <v>0</v>
      </c>
      <c r="G124" s="79">
        <v>0</v>
      </c>
      <c r="H124" s="30">
        <v>0</v>
      </c>
    </row>
    <row r="125" spans="1:8" ht="19.5" hidden="1" thickBot="1">
      <c r="A125" s="16" t="s">
        <v>76</v>
      </c>
      <c r="B125" s="68" t="s">
        <v>97</v>
      </c>
      <c r="C125" s="68" t="s">
        <v>95</v>
      </c>
      <c r="D125" s="17" t="s">
        <v>77</v>
      </c>
      <c r="E125" s="17"/>
      <c r="F125" s="79">
        <f t="shared" ref="F125:H125" si="43">SUM(F126)</f>
        <v>0</v>
      </c>
      <c r="G125" s="79">
        <f t="shared" si="43"/>
        <v>0</v>
      </c>
      <c r="H125" s="18">
        <f t="shared" si="43"/>
        <v>0</v>
      </c>
    </row>
    <row r="126" spans="1:8" ht="38.25" hidden="1" thickBot="1">
      <c r="A126" s="16" t="s">
        <v>47</v>
      </c>
      <c r="B126" s="68" t="s">
        <v>97</v>
      </c>
      <c r="C126" s="68" t="s">
        <v>95</v>
      </c>
      <c r="D126" s="17" t="s">
        <v>78</v>
      </c>
      <c r="E126" s="17">
        <v>240</v>
      </c>
      <c r="F126" s="79">
        <v>0</v>
      </c>
      <c r="G126" s="79">
        <v>0</v>
      </c>
      <c r="H126" s="30">
        <v>0</v>
      </c>
    </row>
    <row r="127" spans="1:8" ht="19.5" hidden="1" thickBot="1">
      <c r="A127" s="16" t="s">
        <v>79</v>
      </c>
      <c r="B127" s="68" t="s">
        <v>97</v>
      </c>
      <c r="C127" s="68" t="s">
        <v>95</v>
      </c>
      <c r="D127" s="17" t="s">
        <v>80</v>
      </c>
      <c r="E127" s="17"/>
      <c r="F127" s="79">
        <f>SUM(F128)</f>
        <v>0</v>
      </c>
      <c r="G127" s="79">
        <f t="shared" ref="G127:H127" si="44">SUM(G128)</f>
        <v>0</v>
      </c>
      <c r="H127" s="18">
        <f t="shared" si="44"/>
        <v>0</v>
      </c>
    </row>
    <row r="128" spans="1:8" ht="61.5" hidden="1" customHeight="1" thickBot="1">
      <c r="A128" s="16" t="s">
        <v>47</v>
      </c>
      <c r="B128" s="68" t="s">
        <v>97</v>
      </c>
      <c r="C128" s="68" t="s">
        <v>95</v>
      </c>
      <c r="D128" s="17" t="s">
        <v>81</v>
      </c>
      <c r="E128" s="17">
        <v>240</v>
      </c>
      <c r="F128" s="79">
        <v>0</v>
      </c>
      <c r="G128" s="79">
        <v>0</v>
      </c>
      <c r="H128" s="30">
        <v>0</v>
      </c>
    </row>
    <row r="129" spans="1:8" ht="41.25" hidden="1" customHeight="1" thickBot="1">
      <c r="A129" s="127" t="s">
        <v>174</v>
      </c>
      <c r="B129" s="68" t="s">
        <v>97</v>
      </c>
      <c r="C129" s="68" t="s">
        <v>95</v>
      </c>
      <c r="D129" s="17" t="s">
        <v>171</v>
      </c>
      <c r="E129" s="17"/>
      <c r="F129" s="79">
        <f>SUM(F130)</f>
        <v>0</v>
      </c>
      <c r="G129" s="79">
        <v>0</v>
      </c>
      <c r="H129" s="18">
        <f t="shared" ref="H129" si="45">SUM(H130)</f>
        <v>0</v>
      </c>
    </row>
    <row r="130" spans="1:8" ht="56.25" hidden="1" customHeight="1" thickBot="1">
      <c r="A130" s="16" t="s">
        <v>47</v>
      </c>
      <c r="B130" s="68" t="s">
        <v>97</v>
      </c>
      <c r="C130" s="68" t="s">
        <v>95</v>
      </c>
      <c r="D130" s="17" t="s">
        <v>171</v>
      </c>
      <c r="E130" s="17" t="s">
        <v>162</v>
      </c>
      <c r="F130" s="79">
        <v>0</v>
      </c>
      <c r="G130" s="79">
        <v>0</v>
      </c>
      <c r="H130" s="30">
        <v>0</v>
      </c>
    </row>
    <row r="131" spans="1:8" ht="21.75" customHeight="1" thickBot="1">
      <c r="A131" s="13" t="s">
        <v>82</v>
      </c>
      <c r="B131" s="67" t="s">
        <v>98</v>
      </c>
      <c r="C131" s="67"/>
      <c r="D131" s="14"/>
      <c r="E131" s="14"/>
      <c r="F131" s="83">
        <f>SUM(F133)</f>
        <v>613.20000000000005</v>
      </c>
      <c r="G131" s="83">
        <f t="shared" ref="G131:H131" si="46">SUM(G133)</f>
        <v>507.2</v>
      </c>
      <c r="H131" s="15">
        <f t="shared" si="46"/>
        <v>479.99999999999994</v>
      </c>
    </row>
    <row r="132" spans="1:8" ht="19.5" thickBot="1">
      <c r="A132" s="13" t="s">
        <v>83</v>
      </c>
      <c r="B132" s="67" t="s">
        <v>98</v>
      </c>
      <c r="C132" s="67" t="s">
        <v>93</v>
      </c>
      <c r="D132" s="14"/>
      <c r="E132" s="14"/>
      <c r="F132" s="83">
        <f>SUM(F133)</f>
        <v>613.20000000000005</v>
      </c>
      <c r="G132" s="83">
        <f t="shared" ref="G132:H132" si="47">SUM(G133)</f>
        <v>507.2</v>
      </c>
      <c r="H132" s="15">
        <f t="shared" si="47"/>
        <v>479.99999999999994</v>
      </c>
    </row>
    <row r="133" spans="1:8" ht="42" customHeight="1" thickBot="1">
      <c r="A133" s="16" t="s">
        <v>216</v>
      </c>
      <c r="B133" s="68" t="s">
        <v>98</v>
      </c>
      <c r="C133" s="68" t="s">
        <v>93</v>
      </c>
      <c r="D133" s="17" t="s">
        <v>56</v>
      </c>
      <c r="E133" s="17"/>
      <c r="F133" s="79">
        <f>SUM(F135+F139)</f>
        <v>613.20000000000005</v>
      </c>
      <c r="G133" s="79">
        <f t="shared" ref="G133:H133" si="48">SUM(G135+G139)</f>
        <v>507.2</v>
      </c>
      <c r="H133" s="18">
        <f t="shared" si="48"/>
        <v>479.99999999999994</v>
      </c>
    </row>
    <row r="134" spans="1:8" ht="22.5" customHeight="1" thickBot="1">
      <c r="A134" s="16" t="s">
        <v>217</v>
      </c>
      <c r="B134" s="68" t="s">
        <v>237</v>
      </c>
      <c r="C134" s="68" t="s">
        <v>93</v>
      </c>
      <c r="D134" s="17" t="s">
        <v>208</v>
      </c>
      <c r="E134" s="17"/>
      <c r="F134" s="79">
        <f>F135</f>
        <v>470.5</v>
      </c>
      <c r="G134" s="79">
        <f t="shared" ref="G134:H134" si="49">G135</f>
        <v>364.5</v>
      </c>
      <c r="H134" s="79">
        <f t="shared" si="49"/>
        <v>337.29999999999995</v>
      </c>
    </row>
    <row r="135" spans="1:8" ht="38.25" thickBot="1">
      <c r="A135" s="16" t="s">
        <v>238</v>
      </c>
      <c r="B135" s="68" t="s">
        <v>98</v>
      </c>
      <c r="C135" s="68" t="s">
        <v>93</v>
      </c>
      <c r="D135" s="17" t="s">
        <v>239</v>
      </c>
      <c r="E135" s="17"/>
      <c r="F135" s="79">
        <f>SUM(F136)</f>
        <v>470.5</v>
      </c>
      <c r="G135" s="79">
        <f t="shared" ref="G135:H135" si="50">SUM(G136)</f>
        <v>364.5</v>
      </c>
      <c r="H135" s="18">
        <f t="shared" si="50"/>
        <v>337.29999999999995</v>
      </c>
    </row>
    <row r="136" spans="1:8" ht="24.75" customHeight="1" thickBot="1">
      <c r="A136" s="16" t="s">
        <v>85</v>
      </c>
      <c r="B136" s="68" t="s">
        <v>98</v>
      </c>
      <c r="C136" s="68" t="s">
        <v>93</v>
      </c>
      <c r="D136" s="17" t="s">
        <v>240</v>
      </c>
      <c r="E136" s="17"/>
      <c r="F136" s="79">
        <f>SUM(F137:F138)</f>
        <v>470.5</v>
      </c>
      <c r="G136" s="79">
        <f t="shared" ref="G136:H136" si="51">SUM(G137:G138)</f>
        <v>364.5</v>
      </c>
      <c r="H136" s="18">
        <f t="shared" si="51"/>
        <v>337.29999999999995</v>
      </c>
    </row>
    <row r="137" spans="1:8" ht="38.25" thickBot="1">
      <c r="A137" s="16" t="s">
        <v>47</v>
      </c>
      <c r="B137" s="68" t="s">
        <v>98</v>
      </c>
      <c r="C137" s="68" t="s">
        <v>93</v>
      </c>
      <c r="D137" s="17" t="s">
        <v>240</v>
      </c>
      <c r="E137" s="17">
        <v>240</v>
      </c>
      <c r="F137" s="79">
        <v>326.8</v>
      </c>
      <c r="G137" s="79">
        <v>220.8</v>
      </c>
      <c r="H137" s="30">
        <v>193.6</v>
      </c>
    </row>
    <row r="138" spans="1:8" ht="21" customHeight="1" thickBot="1">
      <c r="A138" s="16" t="s">
        <v>54</v>
      </c>
      <c r="B138" s="68" t="s">
        <v>98</v>
      </c>
      <c r="C138" s="68" t="s">
        <v>93</v>
      </c>
      <c r="D138" s="17" t="s">
        <v>240</v>
      </c>
      <c r="E138" s="17">
        <v>540</v>
      </c>
      <c r="F138" s="79">
        <v>143.69999999999999</v>
      </c>
      <c r="G138" s="79">
        <v>143.69999999999999</v>
      </c>
      <c r="H138" s="30">
        <v>143.69999999999999</v>
      </c>
    </row>
    <row r="139" spans="1:8" ht="38.25" thickBot="1">
      <c r="A139" s="78" t="s">
        <v>241</v>
      </c>
      <c r="B139" s="68" t="s">
        <v>98</v>
      </c>
      <c r="C139" s="68" t="s">
        <v>93</v>
      </c>
      <c r="D139" s="68" t="s">
        <v>242</v>
      </c>
      <c r="E139" s="68"/>
      <c r="F139" s="79">
        <f>SUM(F140)</f>
        <v>142.69999999999999</v>
      </c>
      <c r="G139" s="79">
        <f t="shared" ref="G139:H140" si="52">SUM(G140)</f>
        <v>142.69999999999999</v>
      </c>
      <c r="H139" s="79">
        <f t="shared" si="52"/>
        <v>142.69999999999999</v>
      </c>
    </row>
    <row r="140" spans="1:8" ht="21.75" customHeight="1" thickBot="1">
      <c r="A140" s="16" t="s">
        <v>86</v>
      </c>
      <c r="B140" s="68" t="s">
        <v>98</v>
      </c>
      <c r="C140" s="68" t="s">
        <v>93</v>
      </c>
      <c r="D140" s="17" t="s">
        <v>243</v>
      </c>
      <c r="E140" s="17"/>
      <c r="F140" s="79">
        <f>SUM(F141)</f>
        <v>142.69999999999999</v>
      </c>
      <c r="G140" s="79">
        <f t="shared" si="52"/>
        <v>142.69999999999999</v>
      </c>
      <c r="H140" s="18">
        <f t="shared" si="52"/>
        <v>142.69999999999999</v>
      </c>
    </row>
    <row r="141" spans="1:8" ht="21" customHeight="1" thickBot="1">
      <c r="A141" s="16" t="s">
        <v>54</v>
      </c>
      <c r="B141" s="68" t="s">
        <v>98</v>
      </c>
      <c r="C141" s="68" t="s">
        <v>93</v>
      </c>
      <c r="D141" s="17" t="s">
        <v>243</v>
      </c>
      <c r="E141" s="17">
        <v>540</v>
      </c>
      <c r="F141" s="79">
        <v>142.69999999999999</v>
      </c>
      <c r="G141" s="79">
        <v>142.69999999999999</v>
      </c>
      <c r="H141" s="30">
        <v>142.69999999999999</v>
      </c>
    </row>
    <row r="142" spans="1:8" ht="19.5" hidden="1" thickBot="1">
      <c r="A142" s="13" t="s">
        <v>19</v>
      </c>
      <c r="B142" s="67">
        <v>11</v>
      </c>
      <c r="C142" s="67"/>
      <c r="D142" s="14"/>
      <c r="E142" s="14"/>
      <c r="F142" s="83">
        <f>SUM(F143)</f>
        <v>0</v>
      </c>
      <c r="G142" s="83">
        <f t="shared" ref="G142:H146" si="53">SUM(G143)</f>
        <v>0</v>
      </c>
      <c r="H142" s="15">
        <f t="shared" si="53"/>
        <v>0</v>
      </c>
    </row>
    <row r="143" spans="1:8" ht="19.5" hidden="1" thickBot="1">
      <c r="A143" s="13" t="s">
        <v>20</v>
      </c>
      <c r="B143" s="67">
        <v>11</v>
      </c>
      <c r="C143" s="67" t="s">
        <v>94</v>
      </c>
      <c r="D143" s="14"/>
      <c r="E143" s="14"/>
      <c r="F143" s="83">
        <f>SUM(F144)</f>
        <v>0</v>
      </c>
      <c r="G143" s="83">
        <f t="shared" si="53"/>
        <v>0</v>
      </c>
      <c r="H143" s="15">
        <f t="shared" si="53"/>
        <v>0</v>
      </c>
    </row>
    <row r="144" spans="1:8" ht="57" hidden="1" thickBot="1">
      <c r="A144" s="16" t="s">
        <v>55</v>
      </c>
      <c r="B144" s="68">
        <v>11</v>
      </c>
      <c r="C144" s="68" t="s">
        <v>94</v>
      </c>
      <c r="D144" s="17" t="s">
        <v>56</v>
      </c>
      <c r="E144" s="17"/>
      <c r="F144" s="79">
        <f>SUM(F145)</f>
        <v>0</v>
      </c>
      <c r="G144" s="79">
        <f t="shared" si="53"/>
        <v>0</v>
      </c>
      <c r="H144" s="18">
        <f t="shared" si="53"/>
        <v>0</v>
      </c>
    </row>
    <row r="145" spans="1:8" ht="38.25" hidden="1" thickBot="1">
      <c r="A145" s="16" t="s">
        <v>111</v>
      </c>
      <c r="B145" s="68">
        <v>11</v>
      </c>
      <c r="C145" s="68" t="s">
        <v>94</v>
      </c>
      <c r="D145" s="17" t="s">
        <v>87</v>
      </c>
      <c r="E145" s="17"/>
      <c r="F145" s="79">
        <f>SUM(F146)</f>
        <v>0</v>
      </c>
      <c r="G145" s="79">
        <f t="shared" si="53"/>
        <v>0</v>
      </c>
      <c r="H145" s="18">
        <f t="shared" si="53"/>
        <v>0</v>
      </c>
    </row>
    <row r="146" spans="1:8" ht="57" hidden="1" thickBot="1">
      <c r="A146" s="16" t="s">
        <v>88</v>
      </c>
      <c r="B146" s="68">
        <v>11</v>
      </c>
      <c r="C146" s="68" t="s">
        <v>94</v>
      </c>
      <c r="D146" s="17" t="s">
        <v>89</v>
      </c>
      <c r="E146" s="17"/>
      <c r="F146" s="79">
        <f>SUM(F147)</f>
        <v>0</v>
      </c>
      <c r="G146" s="79">
        <f t="shared" si="53"/>
        <v>0</v>
      </c>
      <c r="H146" s="18">
        <f t="shared" si="53"/>
        <v>0</v>
      </c>
    </row>
    <row r="147" spans="1:8" ht="38.25" hidden="1" thickBot="1">
      <c r="A147" s="16" t="s">
        <v>47</v>
      </c>
      <c r="B147" s="68">
        <v>11</v>
      </c>
      <c r="C147" s="68" t="s">
        <v>94</v>
      </c>
      <c r="D147" s="17" t="s">
        <v>89</v>
      </c>
      <c r="E147" s="17">
        <v>240</v>
      </c>
      <c r="F147" s="79">
        <v>0</v>
      </c>
      <c r="G147" s="79">
        <v>0</v>
      </c>
      <c r="H147" s="30">
        <v>0</v>
      </c>
    </row>
    <row r="148" spans="1:8" ht="19.5" thickBot="1">
      <c r="A148" s="13" t="s">
        <v>90</v>
      </c>
      <c r="B148" s="67">
        <v>99</v>
      </c>
      <c r="C148" s="67"/>
      <c r="D148" s="14"/>
      <c r="E148" s="14"/>
      <c r="F148" s="83">
        <f>SUM(F149)</f>
        <v>0</v>
      </c>
      <c r="G148" s="83">
        <f t="shared" ref="G148:H150" si="54">SUM(G149)</f>
        <v>118.5</v>
      </c>
      <c r="H148" s="15">
        <f t="shared" si="54"/>
        <v>215.3</v>
      </c>
    </row>
    <row r="149" spans="1:8" ht="19.5" thickBot="1">
      <c r="A149" s="16" t="s">
        <v>90</v>
      </c>
      <c r="B149" s="68">
        <v>99</v>
      </c>
      <c r="C149" s="68">
        <v>99</v>
      </c>
      <c r="D149" s="17"/>
      <c r="E149" s="17"/>
      <c r="F149" s="79">
        <f>SUM(F150)</f>
        <v>0</v>
      </c>
      <c r="G149" s="79">
        <f t="shared" si="54"/>
        <v>118.5</v>
      </c>
      <c r="H149" s="18">
        <f t="shared" si="54"/>
        <v>215.3</v>
      </c>
    </row>
    <row r="150" spans="1:8" ht="17.25" customHeight="1" thickBot="1">
      <c r="A150" s="16" t="s">
        <v>90</v>
      </c>
      <c r="B150" s="68">
        <v>99</v>
      </c>
      <c r="C150" s="68">
        <v>99</v>
      </c>
      <c r="D150" s="17" t="s">
        <v>91</v>
      </c>
      <c r="E150" s="17"/>
      <c r="F150" s="79">
        <f>SUM(F151)</f>
        <v>0</v>
      </c>
      <c r="G150" s="79">
        <f t="shared" si="54"/>
        <v>118.5</v>
      </c>
      <c r="H150" s="18">
        <f t="shared" si="54"/>
        <v>215.3</v>
      </c>
    </row>
    <row r="151" spans="1:8" ht="17.25" customHeight="1" thickBot="1">
      <c r="A151" s="16" t="s">
        <v>90</v>
      </c>
      <c r="B151" s="68">
        <v>99</v>
      </c>
      <c r="C151" s="68">
        <v>99</v>
      </c>
      <c r="D151" s="17" t="s">
        <v>91</v>
      </c>
      <c r="E151" s="17">
        <v>999</v>
      </c>
      <c r="F151" s="79">
        <v>0</v>
      </c>
      <c r="G151" s="79">
        <v>118.5</v>
      </c>
      <c r="H151" s="30">
        <v>215.3</v>
      </c>
    </row>
    <row r="152" spans="1:8" ht="19.5" thickBot="1">
      <c r="A152" s="13" t="s">
        <v>92</v>
      </c>
      <c r="B152" s="67"/>
      <c r="C152" s="67"/>
      <c r="D152" s="14"/>
      <c r="E152" s="14"/>
      <c r="F152" s="15">
        <f>SUM(F17+F54+F62+F76+F95+F131+F142+F148)</f>
        <v>5159.2</v>
      </c>
      <c r="G152" s="15">
        <f>SUM(G17+G54+G62+G76+G95+G131+G142+G148)</f>
        <v>4875.2</v>
      </c>
      <c r="H152" s="15">
        <f t="shared" ref="H152" si="55">SUM(H17+H54+H62+H76+H95+H131+H142+H148)</f>
        <v>4445.8</v>
      </c>
    </row>
  </sheetData>
  <mergeCells count="5">
    <mergeCell ref="A10:G10"/>
    <mergeCell ref="A11:G11"/>
    <mergeCell ref="A12:G12"/>
    <mergeCell ref="A13:G13"/>
    <mergeCell ref="A14:G14"/>
  </mergeCells>
  <pageMargins left="0.51181102362204722" right="0.51181102362204722" top="1.3385826771653544" bottom="0.55118110236220474" header="0.31496062992125984" footer="0.31496062992125984"/>
  <pageSetup paperSize="9" scale="7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1"/>
  <sheetViews>
    <sheetView tabSelected="1" topLeftCell="A92" workbookViewId="0">
      <selection activeCell="F110" sqref="F110"/>
    </sheetView>
  </sheetViews>
  <sheetFormatPr defaultRowHeight="15"/>
  <cols>
    <col min="1" max="1" width="64.42578125" customWidth="1"/>
    <col min="2" max="2" width="19.85546875" style="47" customWidth="1"/>
    <col min="3" max="4" width="11.5703125" customWidth="1"/>
    <col min="5" max="5" width="12.28515625" customWidth="1"/>
    <col min="6" max="6" width="14.7109375" customWidth="1"/>
    <col min="7" max="7" width="14.5703125" customWidth="1"/>
    <col min="8" max="8" width="13.5703125" customWidth="1"/>
  </cols>
  <sheetData>
    <row r="1" spans="1:8">
      <c r="H1" s="39" t="s">
        <v>101</v>
      </c>
    </row>
    <row r="2" spans="1:8">
      <c r="H2" s="39" t="s">
        <v>26</v>
      </c>
    </row>
    <row r="3" spans="1:8">
      <c r="H3" s="39" t="s">
        <v>27</v>
      </c>
    </row>
    <row r="4" spans="1:8">
      <c r="H4" s="39" t="s">
        <v>28</v>
      </c>
    </row>
    <row r="5" spans="1:8">
      <c r="H5" s="39" t="s">
        <v>29</v>
      </c>
    </row>
    <row r="6" spans="1:8">
      <c r="H6" s="39" t="s">
        <v>30</v>
      </c>
    </row>
    <row r="7" spans="1:8">
      <c r="H7" s="39" t="s">
        <v>190</v>
      </c>
    </row>
    <row r="8" spans="1:8">
      <c r="H8" s="39" t="s">
        <v>191</v>
      </c>
    </row>
    <row r="9" spans="1:8">
      <c r="H9" s="39" t="s">
        <v>183</v>
      </c>
    </row>
    <row r="10" spans="1:8" s="48" customFormat="1" ht="18.75">
      <c r="A10" s="159" t="s">
        <v>106</v>
      </c>
      <c r="B10" s="159"/>
      <c r="C10" s="159"/>
      <c r="D10" s="159"/>
      <c r="E10" s="159"/>
      <c r="F10" s="159"/>
      <c r="G10" s="159"/>
      <c r="H10" s="159"/>
    </row>
    <row r="11" spans="1:8" s="48" customFormat="1" ht="18.75">
      <c r="A11" s="159" t="s">
        <v>107</v>
      </c>
      <c r="B11" s="159"/>
      <c r="C11" s="159"/>
      <c r="D11" s="159"/>
      <c r="E11" s="159"/>
      <c r="F11" s="159"/>
      <c r="G11" s="159"/>
      <c r="H11" s="159"/>
    </row>
    <row r="12" spans="1:8" s="48" customFormat="1" ht="18.75">
      <c r="A12" s="159" t="s">
        <v>164</v>
      </c>
      <c r="B12" s="159"/>
      <c r="C12" s="159"/>
      <c r="D12" s="159"/>
      <c r="E12" s="159"/>
      <c r="F12" s="159"/>
      <c r="G12" s="159"/>
      <c r="H12" s="159"/>
    </row>
    <row r="13" spans="1:8" s="48" customFormat="1" ht="18.75">
      <c r="A13" s="159" t="s">
        <v>245</v>
      </c>
      <c r="B13" s="159"/>
      <c r="C13" s="159"/>
      <c r="D13" s="159"/>
      <c r="E13" s="159"/>
      <c r="F13" s="159"/>
      <c r="G13" s="159"/>
      <c r="H13" s="159"/>
    </row>
    <row r="14" spans="1:8" ht="19.5" thickBot="1">
      <c r="A14" s="160" t="s">
        <v>22</v>
      </c>
      <c r="B14" s="160"/>
      <c r="C14" s="160"/>
      <c r="D14" s="160"/>
      <c r="E14" s="160"/>
      <c r="F14" s="160"/>
      <c r="G14" s="160"/>
      <c r="H14" s="160"/>
    </row>
    <row r="15" spans="1:8" ht="19.5" thickBot="1">
      <c r="A15" s="7" t="s">
        <v>31</v>
      </c>
      <c r="B15" s="8" t="s">
        <v>35</v>
      </c>
      <c r="C15" s="8" t="s">
        <v>33</v>
      </c>
      <c r="D15" s="8" t="s">
        <v>34</v>
      </c>
      <c r="E15" s="8" t="s">
        <v>36</v>
      </c>
      <c r="F15" s="8">
        <v>2023</v>
      </c>
      <c r="G15" s="8">
        <v>2024</v>
      </c>
      <c r="H15" s="8">
        <v>2025</v>
      </c>
    </row>
    <row r="16" spans="1:8" ht="53.25" customHeight="1" thickBot="1">
      <c r="A16" s="139" t="s">
        <v>216</v>
      </c>
      <c r="B16" s="55" t="s">
        <v>56</v>
      </c>
      <c r="C16" s="55"/>
      <c r="D16" s="55"/>
      <c r="E16" s="55"/>
      <c r="F16" s="118">
        <f>F19+F38+F42+F48+F52+F68+F75</f>
        <v>2256.6999999999998</v>
      </c>
      <c r="G16" s="118">
        <f t="shared" ref="G16:H16" si="0">G19+G38+G42+G48+G52+G68+G75</f>
        <v>1959.4</v>
      </c>
      <c r="H16" s="118">
        <f t="shared" si="0"/>
        <v>1670.3</v>
      </c>
    </row>
    <row r="17" spans="1:8" ht="34.5" hidden="1" customHeight="1" thickBot="1">
      <c r="A17" s="54"/>
      <c r="B17" s="55"/>
      <c r="C17" s="55"/>
      <c r="D17" s="55"/>
      <c r="E17" s="55"/>
      <c r="F17" s="118">
        <f>SUM(F19+F26+F29+F32)</f>
        <v>230</v>
      </c>
      <c r="G17" s="50">
        <f t="shared" ref="G17:H17" si="1">SUM(G19+G26+G29+G32)</f>
        <v>120</v>
      </c>
      <c r="H17" s="50">
        <f t="shared" si="1"/>
        <v>0</v>
      </c>
    </row>
    <row r="18" spans="1:8" ht="34.5" customHeight="1" thickBot="1">
      <c r="A18" s="137" t="s">
        <v>217</v>
      </c>
      <c r="B18" s="55" t="s">
        <v>208</v>
      </c>
      <c r="C18" s="55"/>
      <c r="D18" s="55"/>
      <c r="E18" s="55"/>
      <c r="F18" s="118">
        <f>F16</f>
        <v>2256.6999999999998</v>
      </c>
      <c r="G18" s="118">
        <f t="shared" ref="G18:H18" si="2">G16</f>
        <v>1959.4</v>
      </c>
      <c r="H18" s="118">
        <f t="shared" si="2"/>
        <v>1670.3</v>
      </c>
    </row>
    <row r="19" spans="1:8" ht="44.25" customHeight="1" thickBot="1">
      <c r="A19" s="137" t="s">
        <v>233</v>
      </c>
      <c r="B19" s="55" t="s">
        <v>234</v>
      </c>
      <c r="C19" s="55" t="s">
        <v>97</v>
      </c>
      <c r="D19" s="55" t="s">
        <v>95</v>
      </c>
      <c r="E19" s="55"/>
      <c r="F19" s="118">
        <f>SUM(F24+F23+F21)</f>
        <v>230</v>
      </c>
      <c r="G19" s="118">
        <f t="shared" ref="G19:H19" si="3">SUM(G24+G23+G21)</f>
        <v>120</v>
      </c>
      <c r="H19" s="118">
        <f t="shared" si="3"/>
        <v>0</v>
      </c>
    </row>
    <row r="20" spans="1:8" ht="22.5" hidden="1" customHeight="1" thickBot="1">
      <c r="A20" s="16" t="s">
        <v>73</v>
      </c>
      <c r="B20" s="17" t="s">
        <v>74</v>
      </c>
      <c r="C20" s="57" t="s">
        <v>97</v>
      </c>
      <c r="D20" s="57" t="s">
        <v>95</v>
      </c>
      <c r="E20" s="57"/>
      <c r="F20" s="119">
        <f>F21</f>
        <v>0</v>
      </c>
      <c r="G20" s="119">
        <f t="shared" ref="G20:H20" si="4">G21</f>
        <v>0</v>
      </c>
      <c r="H20" s="119">
        <f t="shared" si="4"/>
        <v>0</v>
      </c>
    </row>
    <row r="21" spans="1:8" ht="37.5" hidden="1" customHeight="1" thickBot="1">
      <c r="A21" s="16" t="s">
        <v>47</v>
      </c>
      <c r="B21" s="17" t="s">
        <v>75</v>
      </c>
      <c r="C21" s="57" t="s">
        <v>97</v>
      </c>
      <c r="D21" s="57" t="s">
        <v>95</v>
      </c>
      <c r="E21" s="57" t="s">
        <v>162</v>
      </c>
      <c r="F21" s="119">
        <v>0</v>
      </c>
      <c r="G21" s="51">
        <v>0</v>
      </c>
      <c r="H21" s="51">
        <v>0</v>
      </c>
    </row>
    <row r="22" spans="1:8" ht="37.5" hidden="1" customHeight="1" thickBot="1">
      <c r="A22" s="16" t="s">
        <v>76</v>
      </c>
      <c r="B22" s="57" t="s">
        <v>77</v>
      </c>
      <c r="C22" s="57" t="s">
        <v>97</v>
      </c>
      <c r="D22" s="57" t="s">
        <v>95</v>
      </c>
      <c r="E22" s="57"/>
      <c r="F22" s="119">
        <v>3</v>
      </c>
      <c r="G22" s="51">
        <v>0</v>
      </c>
      <c r="H22" s="51">
        <v>0</v>
      </c>
    </row>
    <row r="23" spans="1:8" ht="37.5" hidden="1" customHeight="1" thickBot="1">
      <c r="A23" s="16" t="s">
        <v>47</v>
      </c>
      <c r="B23" s="57" t="s">
        <v>77</v>
      </c>
      <c r="C23" s="57" t="s">
        <v>97</v>
      </c>
      <c r="D23" s="57" t="s">
        <v>95</v>
      </c>
      <c r="E23" s="57" t="s">
        <v>162</v>
      </c>
      <c r="F23" s="119">
        <v>0</v>
      </c>
      <c r="G23" s="51">
        <v>0</v>
      </c>
      <c r="H23" s="51">
        <v>0</v>
      </c>
    </row>
    <row r="24" spans="1:8" ht="19.5" thickBot="1">
      <c r="A24" s="16" t="s">
        <v>79</v>
      </c>
      <c r="B24" s="57" t="s">
        <v>235</v>
      </c>
      <c r="C24" s="57" t="s">
        <v>97</v>
      </c>
      <c r="D24" s="57" t="s">
        <v>95</v>
      </c>
      <c r="E24" s="57"/>
      <c r="F24" s="119">
        <f>SUM(F25)</f>
        <v>230</v>
      </c>
      <c r="G24" s="51">
        <f t="shared" ref="G24:H24" si="5">SUM(G25)</f>
        <v>120</v>
      </c>
      <c r="H24" s="51">
        <f t="shared" si="5"/>
        <v>0</v>
      </c>
    </row>
    <row r="25" spans="1:8" ht="38.25" customHeight="1" thickBot="1">
      <c r="A25" s="56" t="s">
        <v>47</v>
      </c>
      <c r="B25" s="57" t="s">
        <v>235</v>
      </c>
      <c r="C25" s="57" t="s">
        <v>97</v>
      </c>
      <c r="D25" s="57" t="s">
        <v>95</v>
      </c>
      <c r="E25" s="57">
        <v>240</v>
      </c>
      <c r="F25" s="119">
        <v>230</v>
      </c>
      <c r="G25" s="51">
        <v>120</v>
      </c>
      <c r="H25" s="51">
        <v>0</v>
      </c>
    </row>
    <row r="26" spans="1:8" s="114" customFormat="1" ht="38.25" hidden="1" thickBot="1">
      <c r="A26" s="111" t="s">
        <v>108</v>
      </c>
      <c r="B26" s="112" t="s">
        <v>72</v>
      </c>
      <c r="C26" s="112" t="s">
        <v>97</v>
      </c>
      <c r="D26" s="112" t="s">
        <v>95</v>
      </c>
      <c r="E26" s="113"/>
      <c r="F26" s="120">
        <f>SUM(F27)</f>
        <v>0</v>
      </c>
      <c r="G26" s="104">
        <f t="shared" ref="F26:H27" si="6">SUM(G27)</f>
        <v>0</v>
      </c>
      <c r="H26" s="104">
        <f t="shared" si="6"/>
        <v>0</v>
      </c>
    </row>
    <row r="27" spans="1:8" s="114" customFormat="1" ht="19.5" hidden="1" thickBot="1">
      <c r="A27" s="111" t="s">
        <v>73</v>
      </c>
      <c r="B27" s="112" t="s">
        <v>74</v>
      </c>
      <c r="C27" s="112" t="s">
        <v>97</v>
      </c>
      <c r="D27" s="112" t="s">
        <v>95</v>
      </c>
      <c r="E27" s="113"/>
      <c r="F27" s="120">
        <f t="shared" si="6"/>
        <v>0</v>
      </c>
      <c r="G27" s="104">
        <f t="shared" si="6"/>
        <v>0</v>
      </c>
      <c r="H27" s="104">
        <f t="shared" si="6"/>
        <v>0</v>
      </c>
    </row>
    <row r="28" spans="1:8" s="114" customFormat="1" ht="57" hidden="1" thickBot="1">
      <c r="A28" s="111" t="s">
        <v>47</v>
      </c>
      <c r="B28" s="112" t="s">
        <v>74</v>
      </c>
      <c r="C28" s="112" t="s">
        <v>97</v>
      </c>
      <c r="D28" s="112" t="s">
        <v>95</v>
      </c>
      <c r="E28" s="112">
        <v>240</v>
      </c>
      <c r="F28" s="120">
        <v>0</v>
      </c>
      <c r="G28" s="104">
        <v>0</v>
      </c>
      <c r="H28" s="104">
        <v>0</v>
      </c>
    </row>
    <row r="29" spans="1:8" s="114" customFormat="1" ht="57" hidden="1" thickBot="1">
      <c r="A29" s="111" t="s">
        <v>109</v>
      </c>
      <c r="B29" s="112" t="s">
        <v>72</v>
      </c>
      <c r="C29" s="112" t="s">
        <v>97</v>
      </c>
      <c r="D29" s="112" t="s">
        <v>95</v>
      </c>
      <c r="E29" s="112"/>
      <c r="F29" s="120">
        <f t="shared" ref="F29" si="7">SUM(F30)</f>
        <v>0</v>
      </c>
      <c r="G29" s="104">
        <f t="shared" ref="F29:G30" si="8">SUM(G30)</f>
        <v>0</v>
      </c>
      <c r="H29" s="104">
        <f t="shared" ref="H29:H30" si="9">SUM(H30)</f>
        <v>0</v>
      </c>
    </row>
    <row r="30" spans="1:8" ht="19.5" hidden="1" thickBot="1">
      <c r="A30" s="56" t="s">
        <v>76</v>
      </c>
      <c r="B30" s="57" t="s">
        <v>77</v>
      </c>
      <c r="C30" s="57" t="s">
        <v>97</v>
      </c>
      <c r="D30" s="57" t="s">
        <v>95</v>
      </c>
      <c r="E30" s="57"/>
      <c r="F30" s="119">
        <f t="shared" si="8"/>
        <v>0</v>
      </c>
      <c r="G30" s="51">
        <f t="shared" si="8"/>
        <v>0</v>
      </c>
      <c r="H30" s="51">
        <f t="shared" si="9"/>
        <v>0</v>
      </c>
    </row>
    <row r="31" spans="1:8" ht="42.75" hidden="1" customHeight="1" thickBot="1">
      <c r="A31" s="56" t="s">
        <v>47</v>
      </c>
      <c r="B31" s="57" t="s">
        <v>77</v>
      </c>
      <c r="C31" s="57" t="s">
        <v>97</v>
      </c>
      <c r="D31" s="57" t="s">
        <v>95</v>
      </c>
      <c r="E31" s="57">
        <v>240</v>
      </c>
      <c r="F31" s="119">
        <v>0</v>
      </c>
      <c r="G31" s="51">
        <v>0</v>
      </c>
      <c r="H31" s="51">
        <v>0</v>
      </c>
    </row>
    <row r="32" spans="1:8" ht="19.5" hidden="1" customHeight="1" thickBot="1">
      <c r="A32" s="56" t="s">
        <v>79</v>
      </c>
      <c r="B32" s="57" t="s">
        <v>72</v>
      </c>
      <c r="C32" s="57" t="s">
        <v>97</v>
      </c>
      <c r="D32" s="57" t="s">
        <v>95</v>
      </c>
      <c r="E32" s="57"/>
      <c r="F32" s="119">
        <f t="shared" ref="F32:F33" si="10">SUM(F33)</f>
        <v>0</v>
      </c>
      <c r="G32" s="51">
        <f t="shared" ref="G32:G33" si="11">SUM(G33)</f>
        <v>0</v>
      </c>
      <c r="H32" s="51">
        <f t="shared" ref="H32:H33" si="12">SUM(H33)</f>
        <v>0</v>
      </c>
    </row>
    <row r="33" spans="1:8" ht="19.5" hidden="1" thickBot="1">
      <c r="A33" s="56"/>
      <c r="B33" s="57" t="s">
        <v>80</v>
      </c>
      <c r="C33" s="57" t="s">
        <v>97</v>
      </c>
      <c r="D33" s="57" t="s">
        <v>95</v>
      </c>
      <c r="E33" s="57"/>
      <c r="F33" s="119">
        <f t="shared" si="10"/>
        <v>0</v>
      </c>
      <c r="G33" s="51">
        <f t="shared" si="11"/>
        <v>0</v>
      </c>
      <c r="H33" s="51">
        <f t="shared" si="12"/>
        <v>0</v>
      </c>
    </row>
    <row r="34" spans="1:8" ht="40.5" hidden="1" customHeight="1" thickBot="1">
      <c r="A34" s="56" t="s">
        <v>47</v>
      </c>
      <c r="B34" s="57" t="s">
        <v>80</v>
      </c>
      <c r="C34" s="57" t="s">
        <v>97</v>
      </c>
      <c r="D34" s="57" t="s">
        <v>95</v>
      </c>
      <c r="E34" s="57">
        <v>240</v>
      </c>
      <c r="F34" s="119">
        <v>0</v>
      </c>
      <c r="G34" s="51">
        <v>0</v>
      </c>
      <c r="H34" s="51">
        <v>0</v>
      </c>
    </row>
    <row r="35" spans="1:8" ht="38.25" hidden="1" thickBot="1">
      <c r="A35" s="127" t="s">
        <v>174</v>
      </c>
      <c r="B35" s="17" t="s">
        <v>171</v>
      </c>
      <c r="C35" s="57" t="s">
        <v>97</v>
      </c>
      <c r="D35" s="57" t="s">
        <v>95</v>
      </c>
      <c r="E35" s="57"/>
      <c r="F35" s="119">
        <f t="shared" ref="F35:H35" si="13">SUM(F36)</f>
        <v>0</v>
      </c>
      <c r="G35" s="51">
        <f t="shared" si="13"/>
        <v>0</v>
      </c>
      <c r="H35" s="51">
        <f t="shared" si="13"/>
        <v>0</v>
      </c>
    </row>
    <row r="36" spans="1:8" ht="57" hidden="1" thickBot="1">
      <c r="A36" s="16" t="s">
        <v>47</v>
      </c>
      <c r="B36" s="17" t="s">
        <v>171</v>
      </c>
      <c r="C36" s="57" t="s">
        <v>97</v>
      </c>
      <c r="D36" s="57" t="s">
        <v>95</v>
      </c>
      <c r="E36" s="57" t="s">
        <v>162</v>
      </c>
      <c r="F36" s="119">
        <v>0</v>
      </c>
      <c r="G36" s="51">
        <v>0</v>
      </c>
      <c r="H36" s="51">
        <v>0</v>
      </c>
    </row>
    <row r="37" spans="1:8" ht="55.5" hidden="1" customHeight="1" thickBot="1">
      <c r="A37" s="54" t="s">
        <v>187</v>
      </c>
      <c r="B37" s="55" t="s">
        <v>84</v>
      </c>
      <c r="C37" s="55"/>
      <c r="D37" s="55"/>
      <c r="E37" s="55"/>
      <c r="F37" s="118">
        <f>SUM(F38+F42)</f>
        <v>613.20000000000005</v>
      </c>
      <c r="G37" s="118">
        <f t="shared" ref="G37:H37" si="14">SUM(G38+G42)</f>
        <v>507.2</v>
      </c>
      <c r="H37" s="118">
        <f t="shared" si="14"/>
        <v>479.99999999999994</v>
      </c>
    </row>
    <row r="38" spans="1:8" ht="38.25" customHeight="1" thickBot="1">
      <c r="A38" s="137" t="s">
        <v>246</v>
      </c>
      <c r="B38" s="55" t="s">
        <v>239</v>
      </c>
      <c r="C38" s="55" t="s">
        <v>98</v>
      </c>
      <c r="D38" s="55" t="s">
        <v>93</v>
      </c>
      <c r="E38" s="55"/>
      <c r="F38" s="118">
        <f t="shared" ref="F38:H38" si="15">SUM(F39)</f>
        <v>470.5</v>
      </c>
      <c r="G38" s="50">
        <f t="shared" si="15"/>
        <v>364.5</v>
      </c>
      <c r="H38" s="50">
        <f t="shared" si="15"/>
        <v>337.29999999999995</v>
      </c>
    </row>
    <row r="39" spans="1:8" ht="32.25" customHeight="1" thickBot="1">
      <c r="A39" s="56" t="s">
        <v>110</v>
      </c>
      <c r="B39" s="57" t="s">
        <v>240</v>
      </c>
      <c r="C39" s="57" t="s">
        <v>98</v>
      </c>
      <c r="D39" s="57" t="s">
        <v>93</v>
      </c>
      <c r="E39" s="57"/>
      <c r="F39" s="119">
        <f>SUM(F40+F41)</f>
        <v>470.5</v>
      </c>
      <c r="G39" s="51">
        <f t="shared" ref="G39" si="16">SUM(G40+G41)</f>
        <v>364.5</v>
      </c>
      <c r="H39" s="51">
        <f>SUM(H40+H41)</f>
        <v>337.29999999999995</v>
      </c>
    </row>
    <row r="40" spans="1:8" ht="38.25" customHeight="1" thickBot="1">
      <c r="A40" s="56" t="s">
        <v>47</v>
      </c>
      <c r="B40" s="57" t="s">
        <v>240</v>
      </c>
      <c r="C40" s="57" t="s">
        <v>98</v>
      </c>
      <c r="D40" s="57" t="s">
        <v>93</v>
      </c>
      <c r="E40" s="57">
        <v>240</v>
      </c>
      <c r="F40" s="119">
        <v>326.8</v>
      </c>
      <c r="G40" s="51">
        <v>220.8</v>
      </c>
      <c r="H40" s="51">
        <v>193.6</v>
      </c>
    </row>
    <row r="41" spans="1:8" ht="19.5" thickBot="1">
      <c r="A41" s="56" t="s">
        <v>54</v>
      </c>
      <c r="B41" s="57" t="s">
        <v>240</v>
      </c>
      <c r="C41" s="57" t="s">
        <v>98</v>
      </c>
      <c r="D41" s="57" t="s">
        <v>93</v>
      </c>
      <c r="E41" s="57">
        <v>540</v>
      </c>
      <c r="F41" s="119">
        <v>143.69999999999999</v>
      </c>
      <c r="G41" s="51">
        <v>143.69999999999999</v>
      </c>
      <c r="H41" s="51">
        <v>143.69999999999999</v>
      </c>
    </row>
    <row r="42" spans="1:8" ht="57" customHeight="1" thickBot="1">
      <c r="A42" s="133" t="s">
        <v>247</v>
      </c>
      <c r="B42" s="61" t="s">
        <v>242</v>
      </c>
      <c r="C42" s="61" t="s">
        <v>98</v>
      </c>
      <c r="D42" s="61" t="s">
        <v>93</v>
      </c>
      <c r="E42" s="61"/>
      <c r="F42" s="122">
        <f>SUM(F43)</f>
        <v>142.69999999999999</v>
      </c>
      <c r="G42" s="53">
        <f t="shared" ref="G42:H43" si="17">SUM(G43)</f>
        <v>142.69999999999999</v>
      </c>
      <c r="H42" s="53">
        <f t="shared" si="17"/>
        <v>142.69999999999999</v>
      </c>
    </row>
    <row r="43" spans="1:8" ht="26.25" customHeight="1" thickBot="1">
      <c r="A43" s="58" t="s">
        <v>86</v>
      </c>
      <c r="B43" s="59" t="s">
        <v>243</v>
      </c>
      <c r="C43" s="59" t="s">
        <v>98</v>
      </c>
      <c r="D43" s="59" t="s">
        <v>93</v>
      </c>
      <c r="E43" s="59"/>
      <c r="F43" s="121">
        <f>SUM(F44)</f>
        <v>142.69999999999999</v>
      </c>
      <c r="G43" s="52">
        <f t="shared" si="17"/>
        <v>142.69999999999999</v>
      </c>
      <c r="H43" s="52">
        <f t="shared" si="17"/>
        <v>142.69999999999999</v>
      </c>
    </row>
    <row r="44" spans="1:8" ht="19.5" thickBot="1">
      <c r="A44" s="56" t="s">
        <v>54</v>
      </c>
      <c r="B44" s="57" t="s">
        <v>243</v>
      </c>
      <c r="C44" s="57" t="s">
        <v>98</v>
      </c>
      <c r="D44" s="57" t="s">
        <v>93</v>
      </c>
      <c r="E44" s="57">
        <v>540</v>
      </c>
      <c r="F44" s="119">
        <v>142.69999999999999</v>
      </c>
      <c r="G44" s="51">
        <v>142.69999999999999</v>
      </c>
      <c r="H44" s="51">
        <v>142.69999999999999</v>
      </c>
    </row>
    <row r="45" spans="1:8" ht="40.5" hidden="1" customHeight="1" thickBot="1">
      <c r="A45" s="137" t="s">
        <v>248</v>
      </c>
      <c r="B45" s="55" t="s">
        <v>87</v>
      </c>
      <c r="C45" s="55">
        <v>11</v>
      </c>
      <c r="D45" s="55" t="s">
        <v>94</v>
      </c>
      <c r="E45" s="55"/>
      <c r="F45" s="118">
        <f t="shared" ref="F45:H46" si="18">SUM(F46)</f>
        <v>0</v>
      </c>
      <c r="G45" s="118">
        <f t="shared" si="18"/>
        <v>0</v>
      </c>
      <c r="H45" s="118">
        <f t="shared" si="18"/>
        <v>0</v>
      </c>
    </row>
    <row r="46" spans="1:8" ht="58.5" hidden="1" customHeight="1" thickBot="1">
      <c r="A46" s="56" t="s">
        <v>112</v>
      </c>
      <c r="B46" s="57" t="s">
        <v>89</v>
      </c>
      <c r="C46" s="57">
        <v>11</v>
      </c>
      <c r="D46" s="57" t="s">
        <v>94</v>
      </c>
      <c r="E46" s="57"/>
      <c r="F46" s="119">
        <f t="shared" si="18"/>
        <v>0</v>
      </c>
      <c r="G46" s="51">
        <f t="shared" si="18"/>
        <v>0</v>
      </c>
      <c r="H46" s="51">
        <f t="shared" si="18"/>
        <v>0</v>
      </c>
    </row>
    <row r="47" spans="1:8" ht="42.75" hidden="1" customHeight="1" thickBot="1">
      <c r="A47" s="56" t="s">
        <v>47</v>
      </c>
      <c r="B47" s="57" t="s">
        <v>89</v>
      </c>
      <c r="C47" s="57">
        <v>11</v>
      </c>
      <c r="D47" s="57" t="s">
        <v>94</v>
      </c>
      <c r="E47" s="57">
        <v>240</v>
      </c>
      <c r="F47" s="119">
        <v>0</v>
      </c>
      <c r="G47" s="51">
        <v>0</v>
      </c>
      <c r="H47" s="51">
        <v>0</v>
      </c>
    </row>
    <row r="48" spans="1:8" ht="38.25" customHeight="1" thickBot="1">
      <c r="A48" s="137" t="s">
        <v>222</v>
      </c>
      <c r="B48" s="55" t="s">
        <v>223</v>
      </c>
      <c r="C48" s="55" t="s">
        <v>95</v>
      </c>
      <c r="D48" s="55">
        <v>10</v>
      </c>
      <c r="E48" s="55"/>
      <c r="F48" s="118">
        <f t="shared" ref="F48:H48" si="19">SUM(F49)</f>
        <v>634</v>
      </c>
      <c r="G48" s="118">
        <f t="shared" si="19"/>
        <v>661.40000000000009</v>
      </c>
      <c r="H48" s="118">
        <f t="shared" si="19"/>
        <v>643.5</v>
      </c>
    </row>
    <row r="49" spans="1:8" ht="39" customHeight="1" thickBot="1">
      <c r="A49" s="56" t="s">
        <v>60</v>
      </c>
      <c r="B49" s="57" t="s">
        <v>224</v>
      </c>
      <c r="C49" s="57" t="s">
        <v>95</v>
      </c>
      <c r="D49" s="57">
        <v>10</v>
      </c>
      <c r="E49" s="57"/>
      <c r="F49" s="119">
        <f>SUM(F50:F51)</f>
        <v>634</v>
      </c>
      <c r="G49" s="82">
        <f t="shared" ref="G49:H49" si="20">SUM(G50:G51)</f>
        <v>661.40000000000009</v>
      </c>
      <c r="H49" s="82">
        <f t="shared" si="20"/>
        <v>643.5</v>
      </c>
    </row>
    <row r="50" spans="1:8" ht="38.25" customHeight="1" thickBot="1">
      <c r="A50" s="92" t="s">
        <v>47</v>
      </c>
      <c r="B50" s="57" t="s">
        <v>224</v>
      </c>
      <c r="C50" s="57" t="s">
        <v>95</v>
      </c>
      <c r="D50" s="57">
        <v>10</v>
      </c>
      <c r="E50" s="57">
        <v>240</v>
      </c>
      <c r="F50" s="119">
        <v>109.4</v>
      </c>
      <c r="G50" s="51">
        <v>136.80000000000001</v>
      </c>
      <c r="H50" s="51">
        <v>118.9</v>
      </c>
    </row>
    <row r="51" spans="1:8" ht="66" customHeight="1" thickBot="1">
      <c r="A51" s="16" t="s">
        <v>163</v>
      </c>
      <c r="B51" s="57" t="s">
        <v>224</v>
      </c>
      <c r="C51" s="57" t="s">
        <v>95</v>
      </c>
      <c r="D51" s="57">
        <v>10</v>
      </c>
      <c r="E51" s="57" t="s">
        <v>161</v>
      </c>
      <c r="F51" s="119">
        <v>524.6</v>
      </c>
      <c r="G51" s="119">
        <v>524.6</v>
      </c>
      <c r="H51" s="119">
        <v>524.6</v>
      </c>
    </row>
    <row r="52" spans="1:8" ht="36.75" customHeight="1" thickBot="1">
      <c r="A52" s="137" t="s">
        <v>227</v>
      </c>
      <c r="B52" s="55" t="s">
        <v>228</v>
      </c>
      <c r="C52" s="55" t="s">
        <v>96</v>
      </c>
      <c r="D52" s="55" t="s">
        <v>99</v>
      </c>
      <c r="E52" s="55"/>
      <c r="F52" s="118">
        <f>SUM(F53+F60)</f>
        <v>533.5</v>
      </c>
      <c r="G52" s="118">
        <f t="shared" ref="G52:H52" si="21">SUM(G53+G55)</f>
        <v>544.79999999999995</v>
      </c>
      <c r="H52" s="118">
        <f t="shared" si="21"/>
        <v>544.79999999999995</v>
      </c>
    </row>
    <row r="53" spans="1:8" ht="51" customHeight="1" thickBot="1">
      <c r="A53" s="34" t="s">
        <v>67</v>
      </c>
      <c r="B53" s="57" t="s">
        <v>229</v>
      </c>
      <c r="C53" s="57" t="s">
        <v>96</v>
      </c>
      <c r="D53" s="57" t="s">
        <v>99</v>
      </c>
      <c r="E53" s="57"/>
      <c r="F53" s="119">
        <f>F54</f>
        <v>533.5</v>
      </c>
      <c r="G53" s="51">
        <f t="shared" ref="G53:H55" si="22">SUM(G54)</f>
        <v>544.79999999999995</v>
      </c>
      <c r="H53" s="51">
        <f t="shared" si="22"/>
        <v>544.79999999999995</v>
      </c>
    </row>
    <row r="54" spans="1:8" ht="42" customHeight="1" thickBot="1">
      <c r="A54" s="99" t="s">
        <v>47</v>
      </c>
      <c r="B54" s="57" t="s">
        <v>229</v>
      </c>
      <c r="C54" s="57" t="s">
        <v>96</v>
      </c>
      <c r="D54" s="57" t="s">
        <v>99</v>
      </c>
      <c r="E54" s="57">
        <v>240</v>
      </c>
      <c r="F54" s="116">
        <v>533.5</v>
      </c>
      <c r="G54" s="18">
        <v>544.79999999999995</v>
      </c>
      <c r="H54" s="30">
        <v>544.79999999999995</v>
      </c>
    </row>
    <row r="55" spans="1:8" ht="38.25" hidden="1" thickBot="1">
      <c r="A55" s="56" t="s">
        <v>113</v>
      </c>
      <c r="B55" s="57" t="s">
        <v>166</v>
      </c>
      <c r="C55" s="57" t="s">
        <v>96</v>
      </c>
      <c r="D55" s="57" t="s">
        <v>99</v>
      </c>
      <c r="E55" s="57"/>
      <c r="F55" s="119">
        <f>SUM(F56)</f>
        <v>0</v>
      </c>
      <c r="G55" s="51">
        <v>0</v>
      </c>
      <c r="H55" s="51">
        <f t="shared" si="22"/>
        <v>0</v>
      </c>
    </row>
    <row r="56" spans="1:8" ht="37.5" hidden="1" customHeight="1" thickBot="1">
      <c r="A56" s="56" t="s">
        <v>47</v>
      </c>
      <c r="B56" s="57" t="s">
        <v>166</v>
      </c>
      <c r="C56" s="57" t="s">
        <v>96</v>
      </c>
      <c r="D56" s="57" t="s">
        <v>99</v>
      </c>
      <c r="E56" s="57">
        <v>240</v>
      </c>
      <c r="F56" s="116">
        <v>0</v>
      </c>
      <c r="G56" s="18">
        <v>0</v>
      </c>
      <c r="H56" s="30">
        <v>0</v>
      </c>
    </row>
    <row r="57" spans="1:8" ht="75.75" hidden="1" thickBot="1">
      <c r="A57" s="54" t="s">
        <v>144</v>
      </c>
      <c r="B57" s="55" t="s">
        <v>57</v>
      </c>
      <c r="C57" s="57" t="s">
        <v>96</v>
      </c>
      <c r="D57" s="57" t="s">
        <v>99</v>
      </c>
      <c r="E57" s="55"/>
      <c r="F57" s="118">
        <f t="shared" ref="F57:H58" si="23">SUM(F58)</f>
        <v>0</v>
      </c>
      <c r="G57" s="50">
        <f t="shared" si="23"/>
        <v>0</v>
      </c>
      <c r="H57" s="50">
        <f t="shared" si="23"/>
        <v>0</v>
      </c>
    </row>
    <row r="58" spans="1:8" ht="57" hidden="1" thickBot="1">
      <c r="A58" s="56" t="s">
        <v>58</v>
      </c>
      <c r="B58" s="57" t="s">
        <v>59</v>
      </c>
      <c r="C58" s="57" t="s">
        <v>96</v>
      </c>
      <c r="D58" s="57" t="s">
        <v>99</v>
      </c>
      <c r="E58" s="57"/>
      <c r="F58" s="119">
        <f t="shared" si="23"/>
        <v>0</v>
      </c>
      <c r="G58" s="51">
        <f t="shared" si="23"/>
        <v>0</v>
      </c>
      <c r="H58" s="51">
        <f t="shared" si="23"/>
        <v>0</v>
      </c>
    </row>
    <row r="59" spans="1:8" ht="57" hidden="1" thickBot="1">
      <c r="A59" s="56" t="s">
        <v>47</v>
      </c>
      <c r="B59" s="57" t="s">
        <v>59</v>
      </c>
      <c r="C59" s="57" t="s">
        <v>96</v>
      </c>
      <c r="D59" s="57" t="s">
        <v>99</v>
      </c>
      <c r="E59" s="57">
        <v>240</v>
      </c>
      <c r="F59" s="119">
        <v>0</v>
      </c>
      <c r="G59" s="51">
        <v>0</v>
      </c>
      <c r="H59" s="51">
        <v>0</v>
      </c>
    </row>
    <row r="60" spans="1:8" ht="38.25" hidden="1" thickBot="1">
      <c r="A60" s="136" t="s">
        <v>113</v>
      </c>
      <c r="B60" s="17" t="s">
        <v>188</v>
      </c>
      <c r="C60" s="57" t="s">
        <v>96</v>
      </c>
      <c r="D60" s="57" t="s">
        <v>99</v>
      </c>
      <c r="E60" s="57"/>
      <c r="F60" s="119">
        <v>0</v>
      </c>
      <c r="G60" s="51">
        <v>0</v>
      </c>
      <c r="H60" s="51">
        <v>0</v>
      </c>
    </row>
    <row r="61" spans="1:8" ht="19.5" hidden="1" thickBot="1">
      <c r="A61" s="16" t="s">
        <v>54</v>
      </c>
      <c r="B61" s="17" t="s">
        <v>188</v>
      </c>
      <c r="C61" s="57" t="s">
        <v>96</v>
      </c>
      <c r="D61" s="57" t="s">
        <v>99</v>
      </c>
      <c r="E61" s="57" t="s">
        <v>189</v>
      </c>
      <c r="F61" s="119">
        <v>0</v>
      </c>
      <c r="G61" s="51">
        <v>0</v>
      </c>
      <c r="H61" s="51">
        <v>0</v>
      </c>
    </row>
    <row r="62" spans="1:8" s="88" customFormat="1" ht="54" hidden="1" customHeight="1" thickBot="1">
      <c r="A62" s="89" t="s">
        <v>218</v>
      </c>
      <c r="B62" s="90" t="s">
        <v>219</v>
      </c>
      <c r="C62" s="91" t="s">
        <v>96</v>
      </c>
      <c r="D62" s="91" t="s">
        <v>148</v>
      </c>
      <c r="E62" s="90"/>
      <c r="F62" s="115">
        <f>SUM(F63+F66)</f>
        <v>0</v>
      </c>
      <c r="G62" s="83">
        <f t="shared" ref="G62:H62" si="24">SUM(G63)</f>
        <v>352.1</v>
      </c>
      <c r="H62" s="15">
        <f t="shared" si="24"/>
        <v>0</v>
      </c>
    </row>
    <row r="63" spans="1:8" s="10" customFormat="1" ht="38.25" hidden="1" thickBot="1">
      <c r="A63" s="34" t="s">
        <v>149</v>
      </c>
      <c r="B63" s="35" t="s">
        <v>220</v>
      </c>
      <c r="C63" s="74" t="s">
        <v>96</v>
      </c>
      <c r="D63" s="74" t="s">
        <v>148</v>
      </c>
      <c r="E63" s="35"/>
      <c r="F63" s="116">
        <f>SUM(F64)</f>
        <v>0</v>
      </c>
      <c r="G63" s="79">
        <f>G64+G65</f>
        <v>352.1</v>
      </c>
      <c r="H63" s="79">
        <f>H64+H65</f>
        <v>0</v>
      </c>
    </row>
    <row r="64" spans="1:8" s="10" customFormat="1" ht="38.25" hidden="1" customHeight="1" thickBot="1">
      <c r="A64" s="16" t="s">
        <v>47</v>
      </c>
      <c r="B64" s="17" t="s">
        <v>220</v>
      </c>
      <c r="C64" s="68" t="s">
        <v>96</v>
      </c>
      <c r="D64" s="68" t="s">
        <v>148</v>
      </c>
      <c r="E64" s="17">
        <v>240</v>
      </c>
      <c r="F64" s="116">
        <v>0</v>
      </c>
      <c r="G64" s="79">
        <v>0</v>
      </c>
      <c r="H64" s="30">
        <v>0</v>
      </c>
    </row>
    <row r="65" spans="1:8" s="10" customFormat="1" ht="132" hidden="1" thickBot="1">
      <c r="A65" s="130" t="s">
        <v>179</v>
      </c>
      <c r="B65" s="17" t="s">
        <v>180</v>
      </c>
      <c r="C65" s="68" t="s">
        <v>96</v>
      </c>
      <c r="D65" s="68" t="s">
        <v>148</v>
      </c>
      <c r="E65" s="17"/>
      <c r="F65" s="116">
        <f>F66</f>
        <v>0</v>
      </c>
      <c r="G65" s="116">
        <f t="shared" ref="G65:H65" si="25">G66</f>
        <v>352.1</v>
      </c>
      <c r="H65" s="116">
        <f t="shared" si="25"/>
        <v>0</v>
      </c>
    </row>
    <row r="66" spans="1:8" s="10" customFormat="1" ht="42.75" hidden="1" customHeight="1" thickBot="1">
      <c r="A66" s="16" t="s">
        <v>47</v>
      </c>
      <c r="B66" s="17" t="s">
        <v>180</v>
      </c>
      <c r="C66" s="68" t="s">
        <v>96</v>
      </c>
      <c r="D66" s="68" t="s">
        <v>148</v>
      </c>
      <c r="E66" s="17" t="s">
        <v>162</v>
      </c>
      <c r="F66" s="116">
        <v>0</v>
      </c>
      <c r="G66" s="79">
        <v>352.1</v>
      </c>
      <c r="H66" s="18"/>
    </row>
    <row r="67" spans="1:8" ht="56.25" hidden="1" customHeight="1" thickBot="1">
      <c r="A67" s="126" t="s">
        <v>216</v>
      </c>
      <c r="B67" s="55" t="s">
        <v>56</v>
      </c>
      <c r="C67" s="55" t="s">
        <v>97</v>
      </c>
      <c r="D67" s="55" t="s">
        <v>94</v>
      </c>
      <c r="E67" s="55"/>
      <c r="F67" s="118">
        <f>SUM(F68+F72)</f>
        <v>244</v>
      </c>
      <c r="G67" s="118">
        <f t="shared" ref="G67:H67" si="26">SUM(G68+G72)</f>
        <v>124</v>
      </c>
      <c r="H67" s="118">
        <f t="shared" si="26"/>
        <v>0</v>
      </c>
    </row>
    <row r="68" spans="1:8" ht="43.5" customHeight="1" thickBot="1">
      <c r="A68" s="137" t="s">
        <v>249</v>
      </c>
      <c r="B68" s="57" t="s">
        <v>231</v>
      </c>
      <c r="C68" s="57" t="s">
        <v>97</v>
      </c>
      <c r="D68" s="57" t="s">
        <v>94</v>
      </c>
      <c r="E68" s="57"/>
      <c r="F68" s="119">
        <f t="shared" ref="F68:H73" si="27">SUM(F69)</f>
        <v>244</v>
      </c>
      <c r="G68" s="51">
        <f t="shared" si="27"/>
        <v>124</v>
      </c>
      <c r="H68" s="51">
        <f t="shared" si="27"/>
        <v>0</v>
      </c>
    </row>
    <row r="69" spans="1:8" ht="22.5" customHeight="1" thickBot="1">
      <c r="A69" s="56" t="s">
        <v>70</v>
      </c>
      <c r="B69" s="57" t="s">
        <v>232</v>
      </c>
      <c r="C69" s="57" t="s">
        <v>97</v>
      </c>
      <c r="D69" s="57" t="s">
        <v>94</v>
      </c>
      <c r="E69" s="57"/>
      <c r="F69" s="119">
        <f t="shared" si="27"/>
        <v>244</v>
      </c>
      <c r="G69" s="51">
        <f t="shared" si="27"/>
        <v>124</v>
      </c>
      <c r="H69" s="51">
        <f t="shared" si="27"/>
        <v>0</v>
      </c>
    </row>
    <row r="70" spans="1:8" ht="39" customHeight="1" thickBot="1">
      <c r="A70" s="56" t="s">
        <v>71</v>
      </c>
      <c r="B70" s="57" t="s">
        <v>232</v>
      </c>
      <c r="C70" s="57" t="s">
        <v>97</v>
      </c>
      <c r="D70" s="57" t="s">
        <v>94</v>
      </c>
      <c r="E70" s="57">
        <v>240</v>
      </c>
      <c r="F70" s="119">
        <v>244</v>
      </c>
      <c r="G70" s="51">
        <v>124</v>
      </c>
      <c r="H70" s="51">
        <v>0</v>
      </c>
    </row>
    <row r="71" spans="1:8" ht="34.5" hidden="1" customHeight="1" thickBot="1">
      <c r="A71" s="124" t="s">
        <v>172</v>
      </c>
      <c r="B71" s="17" t="s">
        <v>169</v>
      </c>
      <c r="C71" s="57" t="s">
        <v>97</v>
      </c>
      <c r="D71" s="57" t="s">
        <v>94</v>
      </c>
      <c r="E71" s="57"/>
      <c r="F71" s="119">
        <v>0</v>
      </c>
      <c r="G71" s="51">
        <v>0</v>
      </c>
      <c r="H71" s="51">
        <v>0</v>
      </c>
    </row>
    <row r="72" spans="1:8" ht="38.25" hidden="1" thickBot="1">
      <c r="A72" s="128" t="s">
        <v>173</v>
      </c>
      <c r="B72" s="17" t="s">
        <v>169</v>
      </c>
      <c r="C72" s="57" t="s">
        <v>97</v>
      </c>
      <c r="D72" s="57" t="s">
        <v>94</v>
      </c>
      <c r="E72" s="57"/>
      <c r="F72" s="119">
        <f t="shared" si="27"/>
        <v>0</v>
      </c>
      <c r="G72" s="51">
        <f t="shared" si="27"/>
        <v>0</v>
      </c>
      <c r="H72" s="51">
        <f t="shared" si="27"/>
        <v>0</v>
      </c>
    </row>
    <row r="73" spans="1:8" ht="38.25" hidden="1" thickBot="1">
      <c r="A73" s="127" t="s">
        <v>174</v>
      </c>
      <c r="B73" s="17" t="s">
        <v>171</v>
      </c>
      <c r="C73" s="57" t="s">
        <v>97</v>
      </c>
      <c r="D73" s="57" t="s">
        <v>94</v>
      </c>
      <c r="E73" s="57"/>
      <c r="F73" s="119">
        <f t="shared" si="27"/>
        <v>0</v>
      </c>
      <c r="G73" s="51">
        <f t="shared" si="27"/>
        <v>0</v>
      </c>
      <c r="H73" s="51">
        <f t="shared" si="27"/>
        <v>0</v>
      </c>
    </row>
    <row r="74" spans="1:8" ht="57" hidden="1" thickBot="1">
      <c r="A74" s="16" t="s">
        <v>47</v>
      </c>
      <c r="B74" s="17" t="s">
        <v>171</v>
      </c>
      <c r="C74" s="57" t="s">
        <v>97</v>
      </c>
      <c r="D74" s="57" t="s">
        <v>94</v>
      </c>
      <c r="E74" s="57" t="s">
        <v>162</v>
      </c>
      <c r="F74" s="119">
        <v>0</v>
      </c>
      <c r="G74" s="51">
        <v>0</v>
      </c>
      <c r="H74" s="51">
        <v>0</v>
      </c>
    </row>
    <row r="75" spans="1:8" ht="75.75" thickBot="1">
      <c r="A75" s="13" t="s">
        <v>209</v>
      </c>
      <c r="B75" s="14" t="s">
        <v>210</v>
      </c>
      <c r="C75" s="14" t="s">
        <v>93</v>
      </c>
      <c r="D75" s="14" t="s">
        <v>138</v>
      </c>
      <c r="E75" s="14"/>
      <c r="F75" s="115">
        <f>F76</f>
        <v>2</v>
      </c>
      <c r="G75" s="115">
        <f t="shared" ref="G75" si="28">G76</f>
        <v>2</v>
      </c>
      <c r="H75" s="115">
        <f t="shared" ref="H75" si="29">H76</f>
        <v>2</v>
      </c>
    </row>
    <row r="76" spans="1:8" ht="57" thickBot="1">
      <c r="A76" s="16" t="s">
        <v>58</v>
      </c>
      <c r="B76" s="19" t="s">
        <v>211</v>
      </c>
      <c r="C76" s="17" t="s">
        <v>93</v>
      </c>
      <c r="D76" s="17" t="s">
        <v>138</v>
      </c>
      <c r="E76" s="14"/>
      <c r="F76" s="116">
        <f>F77</f>
        <v>2</v>
      </c>
      <c r="G76" s="116">
        <f>G77</f>
        <v>2</v>
      </c>
      <c r="H76" s="116">
        <f>H77</f>
        <v>2</v>
      </c>
    </row>
    <row r="77" spans="1:8" ht="19.5" thickBot="1">
      <c r="A77" s="141" t="s">
        <v>48</v>
      </c>
      <c r="B77" s="146" t="s">
        <v>211</v>
      </c>
      <c r="C77" s="17" t="s">
        <v>93</v>
      </c>
      <c r="D77" s="17" t="s">
        <v>138</v>
      </c>
      <c r="E77" s="17" t="s">
        <v>253</v>
      </c>
      <c r="F77" s="116">
        <v>2</v>
      </c>
      <c r="G77" s="18">
        <v>2</v>
      </c>
      <c r="H77" s="18">
        <v>2</v>
      </c>
    </row>
    <row r="78" spans="1:8" ht="19.5" hidden="1" thickBot="1">
      <c r="A78" s="16"/>
      <c r="B78" s="17"/>
      <c r="C78" s="57"/>
      <c r="D78" s="57"/>
      <c r="E78" s="57"/>
      <c r="F78" s="119"/>
      <c r="G78" s="51"/>
      <c r="H78" s="51"/>
    </row>
    <row r="79" spans="1:8" ht="19.5" hidden="1" thickBot="1">
      <c r="A79" s="16"/>
      <c r="B79" s="17"/>
      <c r="C79" s="57"/>
      <c r="D79" s="57"/>
      <c r="E79" s="57"/>
      <c r="F79" s="119"/>
      <c r="G79" s="51"/>
      <c r="H79" s="51"/>
    </row>
    <row r="80" spans="1:8" ht="19.5" hidden="1" thickBot="1">
      <c r="A80" s="16"/>
      <c r="B80" s="17"/>
      <c r="C80" s="57"/>
      <c r="D80" s="57"/>
      <c r="E80" s="57"/>
      <c r="F80" s="119"/>
      <c r="G80" s="51"/>
      <c r="H80" s="51"/>
    </row>
    <row r="81" spans="1:8" ht="91.5" customHeight="1" thickBot="1">
      <c r="A81" s="13" t="s">
        <v>212</v>
      </c>
      <c r="B81" s="55" t="s">
        <v>135</v>
      </c>
      <c r="C81" s="57"/>
      <c r="D81" s="57"/>
      <c r="E81" s="57"/>
      <c r="F81" s="118">
        <f>SUM(F82+F104)</f>
        <v>2882.5</v>
      </c>
      <c r="G81" s="118">
        <f t="shared" ref="G81:H81" si="30">SUM(G82+G104)</f>
        <v>2777.2</v>
      </c>
      <c r="H81" s="118">
        <f t="shared" si="30"/>
        <v>2540.2000000000003</v>
      </c>
    </row>
    <row r="82" spans="1:8" ht="22.5" hidden="1" customHeight="1" thickBot="1">
      <c r="A82" s="13" t="s">
        <v>38</v>
      </c>
      <c r="B82" s="55" t="s">
        <v>135</v>
      </c>
      <c r="C82" s="14" t="s">
        <v>93</v>
      </c>
      <c r="D82" s="14"/>
      <c r="E82" s="14"/>
      <c r="F82" s="115">
        <f>SUM(F83+F89+F97)</f>
        <v>2754</v>
      </c>
      <c r="G82" s="15">
        <f t="shared" ref="G82:H82" si="31">SUM(G83+G89+G97)</f>
        <v>2642.7</v>
      </c>
      <c r="H82" s="15">
        <f t="shared" si="31"/>
        <v>2400.8000000000002</v>
      </c>
    </row>
    <row r="83" spans="1:8" ht="60.75" hidden="1" customHeight="1" thickBot="1">
      <c r="A83" s="13" t="s">
        <v>39</v>
      </c>
      <c r="B83" s="55" t="s">
        <v>137</v>
      </c>
      <c r="C83" s="14" t="s">
        <v>93</v>
      </c>
      <c r="D83" s="14" t="s">
        <v>94</v>
      </c>
      <c r="E83" s="14"/>
      <c r="F83" s="115">
        <f>SUM(F84)</f>
        <v>853.7</v>
      </c>
      <c r="G83" s="15">
        <f t="shared" ref="G83:H87" si="32">SUM(G84)</f>
        <v>853.7</v>
      </c>
      <c r="H83" s="15">
        <f t="shared" si="32"/>
        <v>853.7</v>
      </c>
    </row>
    <row r="84" spans="1:8" ht="76.5" hidden="1" customHeight="1" thickBot="1">
      <c r="A84" s="13" t="s">
        <v>165</v>
      </c>
      <c r="B84" s="55" t="s">
        <v>135</v>
      </c>
      <c r="C84" s="57" t="s">
        <v>93</v>
      </c>
      <c r="D84" s="57" t="s">
        <v>94</v>
      </c>
      <c r="E84" s="57"/>
      <c r="F84" s="118">
        <f>SUM(F86)</f>
        <v>853.7</v>
      </c>
      <c r="G84" s="50">
        <f>SUM(G86)</f>
        <v>853.7</v>
      </c>
      <c r="H84" s="50">
        <f>SUM(H86)</f>
        <v>853.7</v>
      </c>
    </row>
    <row r="85" spans="1:8" ht="24" customHeight="1" thickBot="1">
      <c r="A85" s="13" t="s">
        <v>217</v>
      </c>
      <c r="B85" s="55" t="s">
        <v>214</v>
      </c>
      <c r="C85" s="57"/>
      <c r="D85" s="57"/>
      <c r="E85" s="57"/>
      <c r="F85" s="118">
        <f>F81</f>
        <v>2882.5</v>
      </c>
      <c r="G85" s="118">
        <f t="shared" ref="G85:H85" si="33">G81</f>
        <v>2777.2</v>
      </c>
      <c r="H85" s="118">
        <f t="shared" si="33"/>
        <v>2540.2000000000003</v>
      </c>
    </row>
    <row r="86" spans="1:8" s="76" customFormat="1" ht="74.25" customHeight="1" thickBot="1">
      <c r="A86" s="137" t="s">
        <v>250</v>
      </c>
      <c r="B86" s="55" t="s">
        <v>198</v>
      </c>
      <c r="C86" s="55" t="s">
        <v>93</v>
      </c>
      <c r="D86" s="55" t="s">
        <v>94</v>
      </c>
      <c r="E86" s="55"/>
      <c r="F86" s="118">
        <f>SUM(F87)</f>
        <v>853.7</v>
      </c>
      <c r="G86" s="50">
        <f t="shared" si="32"/>
        <v>853.7</v>
      </c>
      <c r="H86" s="50">
        <f t="shared" si="32"/>
        <v>853.7</v>
      </c>
    </row>
    <row r="87" spans="1:8" s="76" customFormat="1" ht="19.5" thickBot="1">
      <c r="A87" s="132" t="s">
        <v>42</v>
      </c>
      <c r="B87" s="57" t="s">
        <v>200</v>
      </c>
      <c r="C87" s="57" t="s">
        <v>93</v>
      </c>
      <c r="D87" s="57" t="s">
        <v>94</v>
      </c>
      <c r="E87" s="57"/>
      <c r="F87" s="119">
        <f>SUM(F88)</f>
        <v>853.7</v>
      </c>
      <c r="G87" s="51">
        <f t="shared" si="32"/>
        <v>853.7</v>
      </c>
      <c r="H87" s="51">
        <f t="shared" si="32"/>
        <v>853.7</v>
      </c>
    </row>
    <row r="88" spans="1:8" ht="42" customHeight="1" thickBot="1">
      <c r="A88" s="62" t="s">
        <v>43</v>
      </c>
      <c r="B88" s="57" t="s">
        <v>200</v>
      </c>
      <c r="C88" s="57" t="s">
        <v>93</v>
      </c>
      <c r="D88" s="57" t="s">
        <v>94</v>
      </c>
      <c r="E88" s="57">
        <v>120</v>
      </c>
      <c r="F88" s="119">
        <v>853.7</v>
      </c>
      <c r="G88" s="119">
        <v>853.7</v>
      </c>
      <c r="H88" s="119">
        <v>853.7</v>
      </c>
    </row>
    <row r="89" spans="1:8" ht="57" hidden="1" customHeight="1" thickBot="1">
      <c r="A89" s="13" t="s">
        <v>44</v>
      </c>
      <c r="B89" s="14"/>
      <c r="C89" s="14" t="s">
        <v>93</v>
      </c>
      <c r="D89" s="14" t="s">
        <v>96</v>
      </c>
      <c r="E89" s="14"/>
      <c r="F89" s="115">
        <f>SUM(F90)</f>
        <v>1566.3</v>
      </c>
      <c r="G89" s="15">
        <f t="shared" ref="G89:H89" si="34">SUM(G90)</f>
        <v>1472</v>
      </c>
      <c r="H89" s="29">
        <f t="shared" si="34"/>
        <v>1258.0999999999999</v>
      </c>
    </row>
    <row r="90" spans="1:8" ht="72" hidden="1" customHeight="1" thickBot="1">
      <c r="A90" s="13" t="s">
        <v>165</v>
      </c>
      <c r="B90" s="57" t="s">
        <v>135</v>
      </c>
      <c r="C90" s="57" t="s">
        <v>93</v>
      </c>
      <c r="D90" s="57" t="s">
        <v>96</v>
      </c>
      <c r="E90" s="57"/>
      <c r="F90" s="118">
        <f>SUM(F91+F95+F102)</f>
        <v>1566.3</v>
      </c>
      <c r="G90" s="50">
        <f>SUM(G91+G95+G102)</f>
        <v>1472</v>
      </c>
      <c r="H90" s="50">
        <f>SUM(H91+H95+H102)</f>
        <v>1258.0999999999999</v>
      </c>
    </row>
    <row r="91" spans="1:8" s="76" customFormat="1" ht="58.5" hidden="1" customHeight="1" thickBot="1">
      <c r="A91" s="137" t="s">
        <v>251</v>
      </c>
      <c r="B91" s="55" t="s">
        <v>204</v>
      </c>
      <c r="C91" s="55" t="s">
        <v>93</v>
      </c>
      <c r="D91" s="55" t="s">
        <v>96</v>
      </c>
      <c r="E91" s="55"/>
      <c r="F91" s="118">
        <f>SUM(F92)</f>
        <v>1566.3</v>
      </c>
      <c r="G91" s="50">
        <f t="shared" ref="G91:H91" si="35">SUM(G92)</f>
        <v>1472</v>
      </c>
      <c r="H91" s="50">
        <f t="shared" si="35"/>
        <v>1258.0999999999999</v>
      </c>
    </row>
    <row r="92" spans="1:8" s="76" customFormat="1" ht="19.5" thickBot="1">
      <c r="A92" s="132" t="s">
        <v>45</v>
      </c>
      <c r="B92" s="57" t="s">
        <v>255</v>
      </c>
      <c r="C92" s="57" t="s">
        <v>93</v>
      </c>
      <c r="D92" s="57" t="s">
        <v>96</v>
      </c>
      <c r="E92" s="57"/>
      <c r="F92" s="119">
        <f>SUM(F93:F96)</f>
        <v>1566.3</v>
      </c>
      <c r="G92" s="51">
        <f t="shared" ref="G92:H92" si="36">SUM(G93:G96)</f>
        <v>1472</v>
      </c>
      <c r="H92" s="51">
        <f t="shared" si="36"/>
        <v>1258.0999999999999</v>
      </c>
    </row>
    <row r="93" spans="1:8" ht="43.5" customHeight="1" thickBot="1">
      <c r="A93" s="62" t="s">
        <v>46</v>
      </c>
      <c r="B93" s="57" t="s">
        <v>255</v>
      </c>
      <c r="C93" s="57" t="s">
        <v>93</v>
      </c>
      <c r="D93" s="57" t="s">
        <v>96</v>
      </c>
      <c r="E93" s="57">
        <v>120</v>
      </c>
      <c r="F93" s="119">
        <v>894.5</v>
      </c>
      <c r="G93" s="119">
        <v>894.5</v>
      </c>
      <c r="H93" s="119">
        <v>894.5</v>
      </c>
    </row>
    <row r="94" spans="1:8" ht="39.75" customHeight="1" thickBot="1">
      <c r="A94" s="62" t="s">
        <v>47</v>
      </c>
      <c r="B94" s="57" t="s">
        <v>255</v>
      </c>
      <c r="C94" s="57" t="s">
        <v>93</v>
      </c>
      <c r="D94" s="57" t="s">
        <v>96</v>
      </c>
      <c r="E94" s="57">
        <v>240</v>
      </c>
      <c r="F94" s="119">
        <v>649.79999999999995</v>
      </c>
      <c r="G94" s="51">
        <v>555.5</v>
      </c>
      <c r="H94" s="51">
        <v>341.6</v>
      </c>
    </row>
    <row r="95" spans="1:8" ht="38.25" hidden="1" thickBot="1">
      <c r="A95" s="58" t="s">
        <v>141</v>
      </c>
      <c r="B95" s="57" t="s">
        <v>136</v>
      </c>
      <c r="C95" s="59" t="s">
        <v>93</v>
      </c>
      <c r="D95" s="59" t="s">
        <v>96</v>
      </c>
      <c r="E95" s="59" t="s">
        <v>142</v>
      </c>
      <c r="F95" s="121">
        <v>0</v>
      </c>
      <c r="G95" s="52">
        <v>0</v>
      </c>
      <c r="H95" s="52">
        <v>0</v>
      </c>
    </row>
    <row r="96" spans="1:8" ht="21.75" customHeight="1" thickBot="1">
      <c r="A96" s="62" t="s">
        <v>48</v>
      </c>
      <c r="B96" s="57" t="s">
        <v>255</v>
      </c>
      <c r="C96" s="57" t="s">
        <v>93</v>
      </c>
      <c r="D96" s="57" t="s">
        <v>96</v>
      </c>
      <c r="E96" s="57">
        <v>850</v>
      </c>
      <c r="F96" s="119">
        <v>22</v>
      </c>
      <c r="G96" s="51">
        <v>22</v>
      </c>
      <c r="H96" s="51">
        <v>22</v>
      </c>
    </row>
    <row r="97" spans="1:8" ht="19.5" hidden="1" thickBot="1">
      <c r="A97" s="13" t="s">
        <v>6</v>
      </c>
      <c r="B97" s="14"/>
      <c r="C97" s="14" t="s">
        <v>93</v>
      </c>
      <c r="D97" s="14" t="s">
        <v>138</v>
      </c>
      <c r="E97" s="14"/>
      <c r="F97" s="115">
        <f>SUM(F98+F101)</f>
        <v>334</v>
      </c>
      <c r="G97" s="15">
        <f t="shared" ref="G97:H97" si="37">SUM(G98+G101)</f>
        <v>317</v>
      </c>
      <c r="H97" s="15">
        <f t="shared" si="37"/>
        <v>289</v>
      </c>
    </row>
    <row r="98" spans="1:8" ht="77.25" hidden="1" customHeight="1" thickBot="1">
      <c r="A98" s="13" t="s">
        <v>165</v>
      </c>
      <c r="B98" s="55" t="s">
        <v>135</v>
      </c>
      <c r="C98" s="55" t="s">
        <v>93</v>
      </c>
      <c r="D98" s="55" t="s">
        <v>138</v>
      </c>
      <c r="E98" s="57"/>
      <c r="F98" s="118">
        <f>SUM(F99)</f>
        <v>334</v>
      </c>
      <c r="G98" s="50">
        <f t="shared" ref="G98:H99" si="38">SUM(G99)</f>
        <v>317</v>
      </c>
      <c r="H98" s="50">
        <f t="shared" si="38"/>
        <v>289</v>
      </c>
    </row>
    <row r="99" spans="1:8" s="76" customFormat="1" ht="63" customHeight="1" thickBot="1">
      <c r="A99" s="137" t="s">
        <v>252</v>
      </c>
      <c r="B99" s="55" t="s">
        <v>204</v>
      </c>
      <c r="C99" s="55" t="s">
        <v>93</v>
      </c>
      <c r="D99" s="55" t="s">
        <v>138</v>
      </c>
      <c r="E99" s="55"/>
      <c r="F99" s="118">
        <f>SUM(F100)</f>
        <v>334</v>
      </c>
      <c r="G99" s="50">
        <f t="shared" si="38"/>
        <v>317</v>
      </c>
      <c r="H99" s="50">
        <f t="shared" si="38"/>
        <v>289</v>
      </c>
    </row>
    <row r="100" spans="1:8" ht="15" customHeight="1">
      <c r="A100" s="173" t="s">
        <v>53</v>
      </c>
      <c r="B100" s="176" t="s">
        <v>256</v>
      </c>
      <c r="C100" s="176" t="s">
        <v>93</v>
      </c>
      <c r="D100" s="176">
        <v>13</v>
      </c>
      <c r="E100" s="176"/>
      <c r="F100" s="163">
        <f>SUM(F103)</f>
        <v>334</v>
      </c>
      <c r="G100" s="168">
        <f t="shared" ref="G100:H100" si="39">SUM(G103)</f>
        <v>317</v>
      </c>
      <c r="H100" s="168">
        <f t="shared" si="39"/>
        <v>289</v>
      </c>
    </row>
    <row r="101" spans="1:8" ht="18.75" customHeight="1">
      <c r="A101" s="174"/>
      <c r="B101" s="177"/>
      <c r="C101" s="177"/>
      <c r="D101" s="177"/>
      <c r="E101" s="177"/>
      <c r="F101" s="164"/>
      <c r="G101" s="169"/>
      <c r="H101" s="169"/>
    </row>
    <row r="102" spans="1:8" ht="48" customHeight="1" thickBot="1">
      <c r="A102" s="175"/>
      <c r="B102" s="178"/>
      <c r="C102" s="178"/>
      <c r="D102" s="178"/>
      <c r="E102" s="178"/>
      <c r="F102" s="165"/>
      <c r="G102" s="170"/>
      <c r="H102" s="170"/>
    </row>
    <row r="103" spans="1:8" ht="21" customHeight="1" thickBot="1">
      <c r="A103" s="62" t="s">
        <v>54</v>
      </c>
      <c r="B103" s="57" t="s">
        <v>256</v>
      </c>
      <c r="C103" s="57" t="s">
        <v>93</v>
      </c>
      <c r="D103" s="57">
        <v>13</v>
      </c>
      <c r="E103" s="57">
        <v>540</v>
      </c>
      <c r="F103" s="119">
        <v>334</v>
      </c>
      <c r="G103" s="51">
        <v>317</v>
      </c>
      <c r="H103" s="51">
        <v>289</v>
      </c>
    </row>
    <row r="104" spans="1:8" ht="19.5" hidden="1" thickBot="1">
      <c r="A104" s="13" t="s">
        <v>7</v>
      </c>
      <c r="B104" s="14"/>
      <c r="C104" s="14" t="s">
        <v>94</v>
      </c>
      <c r="D104" s="14"/>
      <c r="E104" s="14"/>
      <c r="F104" s="115">
        <f>SUM(F105)</f>
        <v>128.5</v>
      </c>
      <c r="G104" s="15">
        <f t="shared" ref="G104:H110" si="40">SUM(G105)</f>
        <v>134.5</v>
      </c>
      <c r="H104" s="15">
        <f t="shared" si="40"/>
        <v>139.4</v>
      </c>
    </row>
    <row r="105" spans="1:8" ht="19.5" hidden="1" customHeight="1" thickBot="1">
      <c r="A105" s="13" t="s">
        <v>8</v>
      </c>
      <c r="B105" s="14" t="s">
        <v>135</v>
      </c>
      <c r="C105" s="14" t="s">
        <v>94</v>
      </c>
      <c r="D105" s="14" t="s">
        <v>95</v>
      </c>
      <c r="E105" s="14"/>
      <c r="F105" s="115">
        <f>SUM(F106)</f>
        <v>128.5</v>
      </c>
      <c r="G105" s="15">
        <f t="shared" si="40"/>
        <v>134.5</v>
      </c>
      <c r="H105" s="15">
        <f t="shared" si="40"/>
        <v>139.4</v>
      </c>
    </row>
    <row r="106" spans="1:8" ht="73.5" hidden="1" customHeight="1" thickBot="1">
      <c r="A106" s="13" t="s">
        <v>165</v>
      </c>
      <c r="B106" s="14" t="s">
        <v>135</v>
      </c>
      <c r="C106" s="14" t="s">
        <v>94</v>
      </c>
      <c r="D106" s="14" t="s">
        <v>95</v>
      </c>
      <c r="E106" s="14"/>
      <c r="F106" s="115">
        <f>SUM(F110)</f>
        <v>128.5</v>
      </c>
      <c r="G106" s="15">
        <f>SUM(G110)</f>
        <v>134.5</v>
      </c>
      <c r="H106" s="15">
        <f>SUM(H110)</f>
        <v>139.4</v>
      </c>
    </row>
    <row r="107" spans="1:8" ht="73.5" hidden="1" customHeight="1" thickBot="1">
      <c r="A107" s="13"/>
      <c r="B107" s="14"/>
      <c r="C107" s="14"/>
      <c r="D107" s="14"/>
      <c r="E107" s="14"/>
      <c r="F107" s="115"/>
      <c r="G107" s="115"/>
      <c r="H107" s="115"/>
    </row>
    <row r="108" spans="1:8" ht="52.5" hidden="1" customHeight="1" thickBot="1">
      <c r="A108" s="16"/>
      <c r="B108" s="17"/>
      <c r="C108" s="17"/>
      <c r="D108" s="17"/>
      <c r="E108" s="14"/>
      <c r="F108" s="115"/>
      <c r="G108" s="115"/>
      <c r="H108" s="115"/>
    </row>
    <row r="109" spans="1:8" ht="39" hidden="1" customHeight="1" thickBot="1">
      <c r="A109" s="16"/>
      <c r="B109" s="17"/>
      <c r="C109" s="17"/>
      <c r="D109" s="17"/>
      <c r="E109" s="17"/>
      <c r="F109" s="116"/>
      <c r="G109" s="18"/>
      <c r="H109" s="18"/>
    </row>
    <row r="110" spans="1:8" ht="82.5" customHeight="1" thickBot="1">
      <c r="A110" s="13" t="s">
        <v>254</v>
      </c>
      <c r="B110" s="14" t="s">
        <v>207</v>
      </c>
      <c r="C110" s="14" t="s">
        <v>94</v>
      </c>
      <c r="D110" s="14" t="s">
        <v>95</v>
      </c>
      <c r="E110" s="14"/>
      <c r="F110" s="115">
        <f>SUM(F111)</f>
        <v>128.5</v>
      </c>
      <c r="G110" s="15">
        <f t="shared" si="40"/>
        <v>134.5</v>
      </c>
      <c r="H110" s="15">
        <f t="shared" si="40"/>
        <v>139.4</v>
      </c>
    </row>
    <row r="111" spans="1:8" ht="55.5" customHeight="1" thickBot="1">
      <c r="A111" s="16" t="s">
        <v>181</v>
      </c>
      <c r="B111" s="17" t="s">
        <v>257</v>
      </c>
      <c r="C111" s="17" t="s">
        <v>94</v>
      </c>
      <c r="D111" s="17" t="s">
        <v>95</v>
      </c>
      <c r="E111" s="17"/>
      <c r="F111" s="116">
        <f>SUM(F112+F113)</f>
        <v>128.5</v>
      </c>
      <c r="G111" s="18">
        <f t="shared" ref="G111:H111" si="41">SUM(G112+G113)</f>
        <v>134.5</v>
      </c>
      <c r="H111" s="18">
        <f t="shared" si="41"/>
        <v>139.4</v>
      </c>
    </row>
    <row r="112" spans="1:8" ht="46.5" customHeight="1" thickBot="1">
      <c r="A112" s="16" t="s">
        <v>43</v>
      </c>
      <c r="B112" s="17" t="s">
        <v>257</v>
      </c>
      <c r="C112" s="17" t="s">
        <v>94</v>
      </c>
      <c r="D112" s="17" t="s">
        <v>95</v>
      </c>
      <c r="E112" s="17">
        <v>120</v>
      </c>
      <c r="F112" s="116">
        <v>128.5</v>
      </c>
      <c r="G112" s="18">
        <v>134.5</v>
      </c>
      <c r="H112" s="30">
        <v>139.4</v>
      </c>
    </row>
    <row r="113" spans="1:8" ht="44.25" hidden="1" customHeight="1" thickBot="1">
      <c r="A113" s="16" t="s">
        <v>47</v>
      </c>
      <c r="B113" s="17" t="s">
        <v>140</v>
      </c>
      <c r="C113" s="17" t="s">
        <v>94</v>
      </c>
      <c r="D113" s="17" t="s">
        <v>95</v>
      </c>
      <c r="E113" s="17">
        <v>240</v>
      </c>
      <c r="F113" s="116">
        <v>0</v>
      </c>
      <c r="G113" s="18">
        <v>0</v>
      </c>
      <c r="H113" s="30">
        <v>0</v>
      </c>
    </row>
    <row r="114" spans="1:8" ht="23.25" customHeight="1" thickBot="1">
      <c r="A114" s="13" t="s">
        <v>184</v>
      </c>
      <c r="B114" s="17"/>
      <c r="C114" s="17"/>
      <c r="D114" s="17"/>
      <c r="E114" s="17"/>
      <c r="F114" s="115">
        <f>F81+F16</f>
        <v>5139.2</v>
      </c>
      <c r="G114" s="115">
        <f t="shared" ref="G114:H114" si="42">G81+G16</f>
        <v>4736.6000000000004</v>
      </c>
      <c r="H114" s="115">
        <f t="shared" si="42"/>
        <v>4210.5</v>
      </c>
    </row>
    <row r="115" spans="1:8" ht="19.5" thickBot="1">
      <c r="A115" s="54" t="s">
        <v>114</v>
      </c>
      <c r="B115" s="55" t="s">
        <v>41</v>
      </c>
      <c r="C115" s="55"/>
      <c r="D115" s="55"/>
      <c r="E115" s="55"/>
      <c r="F115" s="118">
        <f>SUM(F117+F120+F123+F126)</f>
        <v>20</v>
      </c>
      <c r="G115" s="118">
        <f t="shared" ref="G115:H115" si="43">SUM(G117+G120+G123+G126)</f>
        <v>20</v>
      </c>
      <c r="H115" s="118">
        <f t="shared" si="43"/>
        <v>20</v>
      </c>
    </row>
    <row r="116" spans="1:8" ht="19.5" thickBot="1">
      <c r="A116" s="134" t="s">
        <v>50</v>
      </c>
      <c r="B116" s="135" t="s">
        <v>51</v>
      </c>
      <c r="C116" s="55"/>
      <c r="D116" s="55"/>
      <c r="E116" s="55"/>
      <c r="F116" s="118">
        <f>F122</f>
        <v>20</v>
      </c>
      <c r="G116" s="118">
        <f t="shared" ref="G116:H116" si="44">G122</f>
        <v>20</v>
      </c>
      <c r="H116" s="118">
        <f t="shared" si="44"/>
        <v>20</v>
      </c>
    </row>
    <row r="117" spans="1:8" ht="17.25" hidden="1" customHeight="1" thickBot="1">
      <c r="A117" s="93" t="s">
        <v>154</v>
      </c>
      <c r="B117" s="90" t="s">
        <v>158</v>
      </c>
      <c r="C117" s="97" t="s">
        <v>93</v>
      </c>
      <c r="D117" s="97" t="s">
        <v>155</v>
      </c>
      <c r="E117" s="97"/>
      <c r="F117" s="122">
        <f t="shared" ref="F117:H118" si="45">SUM(F118)</f>
        <v>0</v>
      </c>
      <c r="G117" s="53">
        <f t="shared" si="45"/>
        <v>0</v>
      </c>
      <c r="H117" s="53">
        <f t="shared" si="45"/>
        <v>0</v>
      </c>
    </row>
    <row r="118" spans="1:8" ht="22.5" hidden="1" customHeight="1" thickBot="1">
      <c r="A118" s="94" t="s">
        <v>157</v>
      </c>
      <c r="B118" s="35" t="s">
        <v>158</v>
      </c>
      <c r="C118" s="98" t="s">
        <v>93</v>
      </c>
      <c r="D118" s="98" t="s">
        <v>155</v>
      </c>
      <c r="E118" s="98"/>
      <c r="F118" s="119">
        <f t="shared" si="45"/>
        <v>0</v>
      </c>
      <c r="G118" s="51">
        <f t="shared" si="45"/>
        <v>0</v>
      </c>
      <c r="H118" s="51">
        <f t="shared" si="45"/>
        <v>0</v>
      </c>
    </row>
    <row r="119" spans="1:8" ht="19.5" hidden="1" thickBot="1">
      <c r="A119" s="94" t="s">
        <v>160</v>
      </c>
      <c r="B119" s="35" t="s">
        <v>158</v>
      </c>
      <c r="C119" s="98" t="s">
        <v>93</v>
      </c>
      <c r="D119" s="98" t="s">
        <v>155</v>
      </c>
      <c r="E119" s="98" t="s">
        <v>159</v>
      </c>
      <c r="F119" s="123">
        <v>0</v>
      </c>
      <c r="G119" s="51">
        <v>0</v>
      </c>
      <c r="H119" s="51">
        <v>0</v>
      </c>
    </row>
    <row r="120" spans="1:8" ht="15" customHeight="1">
      <c r="A120" s="171" t="s">
        <v>147</v>
      </c>
      <c r="B120" s="166" t="s">
        <v>145</v>
      </c>
      <c r="C120" s="166" t="s">
        <v>93</v>
      </c>
      <c r="D120" s="166">
        <v>11</v>
      </c>
      <c r="E120" s="166"/>
      <c r="F120" s="179">
        <f>F122</f>
        <v>20</v>
      </c>
      <c r="G120" s="161">
        <f t="shared" ref="G120:H120" si="46">SUM(G122)</f>
        <v>20</v>
      </c>
      <c r="H120" s="161">
        <f t="shared" si="46"/>
        <v>20</v>
      </c>
    </row>
    <row r="121" spans="1:8" ht="21.75" customHeight="1" thickBot="1">
      <c r="A121" s="172"/>
      <c r="B121" s="167"/>
      <c r="C121" s="167"/>
      <c r="D121" s="167"/>
      <c r="E121" s="167"/>
      <c r="F121" s="180"/>
      <c r="G121" s="162"/>
      <c r="H121" s="162"/>
    </row>
    <row r="122" spans="1:8" ht="19.5" thickBot="1">
      <c r="A122" s="56" t="s">
        <v>52</v>
      </c>
      <c r="B122" s="57" t="s">
        <v>145</v>
      </c>
      <c r="C122" s="57" t="s">
        <v>93</v>
      </c>
      <c r="D122" s="57">
        <v>11</v>
      </c>
      <c r="E122" s="57">
        <v>870</v>
      </c>
      <c r="F122" s="119">
        <v>20</v>
      </c>
      <c r="G122" s="51">
        <v>20</v>
      </c>
      <c r="H122" s="51">
        <v>20</v>
      </c>
    </row>
    <row r="123" spans="1:8" ht="57" hidden="1" customHeight="1" thickBot="1">
      <c r="A123" s="54" t="s">
        <v>62</v>
      </c>
      <c r="B123" s="55" t="s">
        <v>63</v>
      </c>
      <c r="C123" s="55" t="s">
        <v>95</v>
      </c>
      <c r="D123" s="55">
        <v>14</v>
      </c>
      <c r="E123" s="55"/>
      <c r="F123" s="118">
        <f>SUM(F124+F125)</f>
        <v>0</v>
      </c>
      <c r="G123" s="118">
        <f t="shared" ref="G123:H123" si="47">SUM(G124+G125)</f>
        <v>0</v>
      </c>
      <c r="H123" s="118">
        <f t="shared" si="47"/>
        <v>0</v>
      </c>
    </row>
    <row r="124" spans="1:8" ht="75.75" hidden="1" customHeight="1" thickBot="1">
      <c r="A124" s="56" t="s">
        <v>64</v>
      </c>
      <c r="B124" s="57" t="s">
        <v>63</v>
      </c>
      <c r="C124" s="57" t="s">
        <v>95</v>
      </c>
      <c r="D124" s="57">
        <v>14</v>
      </c>
      <c r="E124" s="57">
        <v>123</v>
      </c>
      <c r="F124" s="119">
        <v>0</v>
      </c>
      <c r="G124" s="51">
        <v>0</v>
      </c>
      <c r="H124" s="51">
        <v>0</v>
      </c>
    </row>
    <row r="125" spans="1:8" ht="35.25" hidden="1" customHeight="1" thickBot="1">
      <c r="A125" s="16" t="s">
        <v>47</v>
      </c>
      <c r="B125" s="57" t="s">
        <v>63</v>
      </c>
      <c r="C125" s="57" t="s">
        <v>95</v>
      </c>
      <c r="D125" s="57" t="s">
        <v>167</v>
      </c>
      <c r="E125" s="57" t="s">
        <v>162</v>
      </c>
      <c r="F125" s="119">
        <v>0</v>
      </c>
      <c r="G125" s="51">
        <v>0</v>
      </c>
      <c r="H125" s="51">
        <v>0</v>
      </c>
    </row>
    <row r="126" spans="1:8" ht="19.5" hidden="1" thickBot="1">
      <c r="A126" s="60" t="s">
        <v>14</v>
      </c>
      <c r="B126" s="61" t="s">
        <v>69</v>
      </c>
      <c r="C126" s="61" t="s">
        <v>97</v>
      </c>
      <c r="D126" s="61" t="s">
        <v>93</v>
      </c>
      <c r="E126" s="61"/>
      <c r="F126" s="122">
        <f t="shared" ref="F126:H127" si="48">SUM(F127)</f>
        <v>0</v>
      </c>
      <c r="G126" s="53">
        <f t="shared" si="48"/>
        <v>0</v>
      </c>
      <c r="H126" s="53">
        <f t="shared" si="48"/>
        <v>0</v>
      </c>
    </row>
    <row r="127" spans="1:8" ht="19.5" hidden="1" thickBot="1">
      <c r="A127" s="56" t="s">
        <v>68</v>
      </c>
      <c r="B127" s="57" t="s">
        <v>69</v>
      </c>
      <c r="C127" s="57" t="s">
        <v>97</v>
      </c>
      <c r="D127" s="57" t="s">
        <v>93</v>
      </c>
      <c r="E127" s="57"/>
      <c r="F127" s="119">
        <f t="shared" si="48"/>
        <v>0</v>
      </c>
      <c r="G127" s="51">
        <f t="shared" si="48"/>
        <v>0</v>
      </c>
      <c r="H127" s="51">
        <f t="shared" si="48"/>
        <v>0</v>
      </c>
    </row>
    <row r="128" spans="1:8" ht="57" hidden="1" thickBot="1">
      <c r="A128" s="56" t="s">
        <v>47</v>
      </c>
      <c r="B128" s="57" t="s">
        <v>69</v>
      </c>
      <c r="C128" s="57" t="s">
        <v>97</v>
      </c>
      <c r="D128" s="57" t="s">
        <v>93</v>
      </c>
      <c r="E128" s="57">
        <v>240</v>
      </c>
      <c r="F128" s="123">
        <v>0</v>
      </c>
      <c r="G128" s="51">
        <v>0</v>
      </c>
      <c r="H128" s="51">
        <v>0</v>
      </c>
    </row>
    <row r="129" spans="1:8" ht="19.5" thickBot="1">
      <c r="A129" s="54" t="s">
        <v>90</v>
      </c>
      <c r="B129" s="55"/>
      <c r="C129" s="55"/>
      <c r="D129" s="55"/>
      <c r="E129" s="55"/>
      <c r="F129" s="117">
        <v>0</v>
      </c>
      <c r="G129" s="50">
        <v>118.5</v>
      </c>
      <c r="H129" s="50">
        <v>215.3</v>
      </c>
    </row>
    <row r="130" spans="1:8" ht="19.5" thickBot="1">
      <c r="A130" s="54" t="s">
        <v>92</v>
      </c>
      <c r="B130" s="55"/>
      <c r="C130" s="55"/>
      <c r="D130" s="55"/>
      <c r="E130" s="55"/>
      <c r="F130" s="50">
        <f>F114+F115</f>
        <v>5159.2</v>
      </c>
      <c r="G130" s="50">
        <f>G114+G115+G129</f>
        <v>4875.1000000000004</v>
      </c>
      <c r="H130" s="50">
        <f>H114+H115+H129</f>
        <v>4445.8</v>
      </c>
    </row>
    <row r="131" spans="1:8" ht="18.75">
      <c r="A131" s="49"/>
    </row>
  </sheetData>
  <mergeCells count="21">
    <mergeCell ref="H120:H121"/>
    <mergeCell ref="F100:F102"/>
    <mergeCell ref="D120:D121"/>
    <mergeCell ref="H100:H102"/>
    <mergeCell ref="A120:A121"/>
    <mergeCell ref="B120:B121"/>
    <mergeCell ref="C120:C121"/>
    <mergeCell ref="E120:E121"/>
    <mergeCell ref="G100:G102"/>
    <mergeCell ref="A100:A102"/>
    <mergeCell ref="B100:B102"/>
    <mergeCell ref="C100:C102"/>
    <mergeCell ref="D100:D102"/>
    <mergeCell ref="E100:E102"/>
    <mergeCell ref="F120:F121"/>
    <mergeCell ref="G120:G121"/>
    <mergeCell ref="A10:H10"/>
    <mergeCell ref="A11:H11"/>
    <mergeCell ref="A12:H12"/>
    <mergeCell ref="A13:H13"/>
    <mergeCell ref="A14:H14"/>
  </mergeCells>
  <pageMargins left="0.51181102362204722" right="0.51181102362204722" top="1.3385826771653544" bottom="0.55118110236220474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4</vt:lpstr>
      <vt:lpstr>Прил 5</vt:lpstr>
      <vt:lpstr>Прил 6</vt:lpstr>
      <vt:lpstr>Прил 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2022-11-14T05:41:07Z</dcterms:modified>
</cp:coreProperties>
</file>