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8455" windowHeight="12255"/>
  </bookViews>
  <sheets>
    <sheet name="Прил 7" sheetId="1" r:id="rId1"/>
  </sheets>
  <calcPr calcId="124519"/>
</workbook>
</file>

<file path=xl/calcChain.xml><?xml version="1.0" encoding="utf-8"?>
<calcChain xmlns="http://schemas.openxmlformats.org/spreadsheetml/2006/main">
  <c r="F130" i="1"/>
  <c r="G140"/>
  <c r="H140"/>
  <c r="F140"/>
  <c r="H116" l="1"/>
  <c r="F129"/>
  <c r="H149" l="1"/>
  <c r="H148" s="1"/>
  <c r="G149"/>
  <c r="F149"/>
  <c r="F148" s="1"/>
  <c r="G148"/>
  <c r="H145"/>
  <c r="G145"/>
  <c r="F145"/>
  <c r="H142"/>
  <c r="G142"/>
  <c r="F142"/>
  <c r="H132"/>
  <c r="H131" s="1"/>
  <c r="H129" s="1"/>
  <c r="G132"/>
  <c r="F132"/>
  <c r="F131" s="1"/>
  <c r="G131"/>
  <c r="H130"/>
  <c r="G130"/>
  <c r="H122"/>
  <c r="G122"/>
  <c r="H121"/>
  <c r="G121"/>
  <c r="H119"/>
  <c r="H118" s="1"/>
  <c r="H115" s="1"/>
  <c r="G119"/>
  <c r="F119"/>
  <c r="F118" s="1"/>
  <c r="G118"/>
  <c r="G116" s="1"/>
  <c r="G115" s="1"/>
  <c r="F116"/>
  <c r="F115" s="1"/>
  <c r="H111"/>
  <c r="H110" s="1"/>
  <c r="H109" s="1"/>
  <c r="G111"/>
  <c r="F111"/>
  <c r="F110" s="1"/>
  <c r="F109" s="1"/>
  <c r="G110"/>
  <c r="G109" s="1"/>
  <c r="H105"/>
  <c r="G105"/>
  <c r="G104" s="1"/>
  <c r="G103" s="1"/>
  <c r="G102" s="1"/>
  <c r="F105"/>
  <c r="H104"/>
  <c r="H103" s="1"/>
  <c r="H102" s="1"/>
  <c r="F104"/>
  <c r="F103" s="1"/>
  <c r="F102" s="1"/>
  <c r="H97"/>
  <c r="H96" s="1"/>
  <c r="H95" s="1"/>
  <c r="H94" s="1"/>
  <c r="G97"/>
  <c r="G96" s="1"/>
  <c r="G95" s="1"/>
  <c r="G94" s="1"/>
  <c r="F97"/>
  <c r="F96" s="1"/>
  <c r="F95" s="1"/>
  <c r="F94" s="1"/>
  <c r="H92"/>
  <c r="H91" s="1"/>
  <c r="H89" s="1"/>
  <c r="H88" s="1"/>
  <c r="G92"/>
  <c r="G91" s="1"/>
  <c r="F92"/>
  <c r="F91"/>
  <c r="F89" s="1"/>
  <c r="F88" s="1"/>
  <c r="H80"/>
  <c r="H79" s="1"/>
  <c r="G80"/>
  <c r="F80"/>
  <c r="F79" s="1"/>
  <c r="G79"/>
  <c r="H76"/>
  <c r="H75" s="1"/>
  <c r="G76"/>
  <c r="F76"/>
  <c r="G75"/>
  <c r="F75"/>
  <c r="F73"/>
  <c r="F72" s="1"/>
  <c r="H72"/>
  <c r="G72"/>
  <c r="G69"/>
  <c r="H67"/>
  <c r="H65" s="1"/>
  <c r="H64" s="1"/>
  <c r="G67"/>
  <c r="F67"/>
  <c r="G65"/>
  <c r="G64" s="1"/>
  <c r="F65"/>
  <c r="F64"/>
  <c r="H60"/>
  <c r="G60"/>
  <c r="G59" s="1"/>
  <c r="F60"/>
  <c r="H59"/>
  <c r="F59"/>
  <c r="H57"/>
  <c r="F57"/>
  <c r="H55"/>
  <c r="G55"/>
  <c r="G54" s="1"/>
  <c r="F55"/>
  <c r="H54"/>
  <c r="F54"/>
  <c r="H51"/>
  <c r="H50" s="1"/>
  <c r="G51"/>
  <c r="G50" s="1"/>
  <c r="F51"/>
  <c r="F50"/>
  <c r="H48"/>
  <c r="G48"/>
  <c r="G47" s="1"/>
  <c r="F48"/>
  <c r="H47"/>
  <c r="F47"/>
  <c r="H45"/>
  <c r="H44" s="1"/>
  <c r="G45"/>
  <c r="G44" s="1"/>
  <c r="F45"/>
  <c r="F44" s="1"/>
  <c r="H41"/>
  <c r="H40" s="1"/>
  <c r="G41"/>
  <c r="G40" s="1"/>
  <c r="F41"/>
  <c r="F40"/>
  <c r="H37"/>
  <c r="G37"/>
  <c r="F37"/>
  <c r="H35"/>
  <c r="H34" s="1"/>
  <c r="G35"/>
  <c r="G34" s="1"/>
  <c r="F35"/>
  <c r="F34" s="1"/>
  <c r="H32"/>
  <c r="H31" s="1"/>
  <c r="G32"/>
  <c r="G31" s="1"/>
  <c r="F32"/>
  <c r="F31"/>
  <c r="H29"/>
  <c r="H28" s="1"/>
  <c r="G29"/>
  <c r="G28" s="1"/>
  <c r="F29"/>
  <c r="F28"/>
  <c r="H26"/>
  <c r="G26"/>
  <c r="F26"/>
  <c r="H24"/>
  <c r="G24"/>
  <c r="F24"/>
  <c r="H20"/>
  <c r="G20"/>
  <c r="F20"/>
  <c r="H19"/>
  <c r="G19"/>
  <c r="F19"/>
  <c r="F17" s="1"/>
  <c r="H17" l="1"/>
  <c r="H87"/>
  <c r="G129"/>
  <c r="G89"/>
  <c r="G88" s="1"/>
  <c r="G87" s="1"/>
  <c r="G86"/>
  <c r="G90" s="1"/>
  <c r="F69"/>
  <c r="F87"/>
  <c r="F86"/>
  <c r="H86"/>
  <c r="H90" s="1"/>
  <c r="H69"/>
  <c r="H39"/>
  <c r="H16"/>
  <c r="H18" s="1"/>
  <c r="F16"/>
  <c r="F18" s="1"/>
  <c r="F39"/>
  <c r="G39"/>
  <c r="G16"/>
  <c r="G18" s="1"/>
  <c r="G17"/>
  <c r="F90"/>
  <c r="F128" l="1"/>
  <c r="F154" s="1"/>
  <c r="H128"/>
  <c r="H154" s="1"/>
  <c r="G128"/>
  <c r="G154" s="1"/>
</calcChain>
</file>

<file path=xl/sharedStrings.xml><?xml version="1.0" encoding="utf-8"?>
<sst xmlns="http://schemas.openxmlformats.org/spreadsheetml/2006/main" count="510" uniqueCount="171">
  <si>
    <t>Приложение № 7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</si>
  <si>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</si>
  <si>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</si>
  <si>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</si>
  <si>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</si>
  <si>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</si>
  <si>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 xml:space="preserve">РАСПРЕДЕЛЕНИЕ БЮДЖЕТНЫХ АССИГНОВАНИЙ ПО ЦЕЛЕВЫМ СТАТЬЯМ (МУНИЦИПАЛЬНЫМ </t>
  </si>
  <si>
    <t>ПРОГРАММАМ МИЧУРИНСКОГО СЕЛЬСОВЕТА И НЕПРОГРАММНЫМ НАПРАВЛЕНИЯМ ДЕЯТЕЛЬНОСТИ),</t>
  </si>
  <si>
    <t xml:space="preserve">РАЗДЕЛАМ, ГРУППАМ И ПОДГРУППАМ ВИДОВ РАСХОДОВ КЛАССИФИКАЦИИ </t>
  </si>
  <si>
    <t>(тыс. рублей)</t>
  </si>
  <si>
    <t>Наименование</t>
  </si>
  <si>
    <t>ЦСР</t>
  </si>
  <si>
    <t>РЗ</t>
  </si>
  <si>
    <t>ПР</t>
  </si>
  <si>
    <t>ВР</t>
  </si>
  <si>
    <t>Муниципальная программа «Устойчивое развитие территории муниципального образования Мичуринский сельсовет »</t>
  </si>
  <si>
    <t>82 0 00 00000</t>
  </si>
  <si>
    <t>Комплекс процессных мероприятий</t>
  </si>
  <si>
    <t>82 4 00 00000</t>
  </si>
  <si>
    <t>Комплекс процессных мероприятий «Благоустройство территории сельского поселения»</t>
  </si>
  <si>
    <t>82 4 01 00000</t>
  </si>
  <si>
    <t>05</t>
  </si>
  <si>
    <t>03</t>
  </si>
  <si>
    <t>Озеленение</t>
  </si>
  <si>
    <t>82 0 01 70050</t>
  </si>
  <si>
    <t>Иные закупки товаров, работ и услуг для обеспечения государственных (муниципальных) нужд</t>
  </si>
  <si>
    <t xml:space="preserve">82 0 01 70050 </t>
  </si>
  <si>
    <t>240</t>
  </si>
  <si>
    <t>Организация и содержание мест захоронения</t>
  </si>
  <si>
    <t>82 0 01 70060</t>
  </si>
  <si>
    <t>82 4 01 70060</t>
  </si>
  <si>
    <t>Прочее благоустройство</t>
  </si>
  <si>
    <t>82 4 01 70070</t>
  </si>
  <si>
    <t>Основное мероприятие «Озеленение территорий сельского поселения»</t>
  </si>
  <si>
    <t>82 0 01 00000</t>
  </si>
  <si>
    <t>Основное мероприятие «Организация и содержание мест захоронения на территорий сельского поселения»</t>
  </si>
  <si>
    <t>82 0 01 70070</t>
  </si>
  <si>
    <t>Обеспечение комплексного развития сельских поселений</t>
  </si>
  <si>
    <t>82 0 13 L5760</t>
  </si>
  <si>
    <t>Основное мероприятие «Организация культурно-досуговых мероприятий в МО Мичуринский сельсовет на 2017-2022 годы»</t>
  </si>
  <si>
    <t>82 0 02 00000</t>
  </si>
  <si>
    <t>Комплекс процессных мероприятий«Организация культурно-досуговых мероприятий</t>
  </si>
  <si>
    <t>82 4 02 00000</t>
  </si>
  <si>
    <t>08</t>
  </si>
  <si>
    <t>01</t>
  </si>
  <si>
    <t>Организация культурно-досуговых мероприятий</t>
  </si>
  <si>
    <t>82 4 02 70080</t>
  </si>
  <si>
    <t>Иные межбюджетные трансферты</t>
  </si>
  <si>
    <t>Комплекс процессных мероприятий «Организация библиотечного обслуживания населения»</t>
  </si>
  <si>
    <t>82 4 03 00000</t>
  </si>
  <si>
    <t>Организация библиотечного обслуживания населения</t>
  </si>
  <si>
    <t>82 4 03 70090</t>
  </si>
  <si>
    <t>Комплекс процессных мероприятий «Проведение спортивных мероприятий»</t>
  </si>
  <si>
    <t>82 0 04 00000</t>
  </si>
  <si>
    <t>02</t>
  </si>
  <si>
    <t>Обеспечение деятельности по организации проведения в соответствии с календарным планом физкультурных и спортивных мероприятий</t>
  </si>
  <si>
    <t>82 0 04 70100</t>
  </si>
  <si>
    <t>Комплекс процессных мероприятий «Обеспечение мер пожарной безопасности»</t>
  </si>
  <si>
    <t>82 4 05 00000</t>
  </si>
  <si>
    <t>Проведение мероприятий, связанных с обеспечением первичных мер пожарной безопасности</t>
  </si>
  <si>
    <t>82 4 05 70010</t>
  </si>
  <si>
    <t>Субсидии не коммерческим организациям (за исключением государственных (муниципальных) учреждений)</t>
  </si>
  <si>
    <t>630</t>
  </si>
  <si>
    <t>Комплекс процессных мероприятий «Ремонт и содержание автомобильных дорог общего пользования»</t>
  </si>
  <si>
    <t>82 4 06 00000</t>
  </si>
  <si>
    <t>04</t>
  </si>
  <si>
    <t>09</t>
  </si>
  <si>
    <t>Содержание  и ремонт автомобильных дорог общего пользования населенных пунктов</t>
  </si>
  <si>
    <t>82 4 06 70020</t>
  </si>
  <si>
    <t>Капитальный ремонт и ремонт автомобильных дорог общего пользования населенных пунктов</t>
  </si>
  <si>
    <t>82 0 06 S0410</t>
  </si>
  <si>
    <t>Основное мероприятие «Оценка недвижимости, признание прав и регулирование отношений по государственной и муниципальной собственности»</t>
  </si>
  <si>
    <t>82 0 07 00000</t>
  </si>
  <si>
    <t>Оценка недвижимости, признание прав и регулирование отношений по государственной и муниципальной собственности</t>
  </si>
  <si>
    <t>82 0 07 10080</t>
  </si>
  <si>
    <t>82 0 06 60700</t>
  </si>
  <si>
    <t>540</t>
  </si>
  <si>
    <t>Комплекс процессных мероприятий «Мероприятия по землеустройству и землепользованию»</t>
  </si>
  <si>
    <t>82 4 08 00000</t>
  </si>
  <si>
    <t>12</t>
  </si>
  <si>
    <t>Мероприятия по землеустройству и землепользованию</t>
  </si>
  <si>
    <t>82 4 08 90150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</si>
  <si>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формат, соответствующий требованиям к отраслевым пространственным данным для включения в ГИСОГД Оренбургской области</t>
  </si>
  <si>
    <t>82 0 08 S1510</t>
  </si>
  <si>
    <t>82 4 06 S0410</t>
  </si>
  <si>
    <t>Комплекс процессных мероприятий «Мероприятия по землеустройству и землепользованию"</t>
  </si>
  <si>
    <t>Комплекс процессных мероприятий "Мероприятия в области коммунального хозяйства"</t>
  </si>
  <si>
    <t>82 4 09 00000</t>
  </si>
  <si>
    <t>Мероприятия в области коммунального хозяйства</t>
  </si>
  <si>
    <t>82 4 09 70030</t>
  </si>
  <si>
    <t xml:space="preserve"> Иные закупки товаров, работ и услуг для обеспечения государственных (муниципальных) нужд</t>
  </si>
  <si>
    <r>
      <t>Муниципальная программа «</t>
    </r>
    <r>
      <rPr>
        <sz val="14"/>
        <rFont val="Times New Roman"/>
        <family val="1"/>
        <charset val="204"/>
      </rPr>
      <t>Комплексное</t>
    </r>
    <r>
      <rPr>
        <sz val="14"/>
        <color theme="1"/>
        <rFont val="Times New Roman"/>
        <family val="1"/>
        <charset val="204"/>
      </rPr>
      <t xml:space="preserve"> развитие сельских территории муниципального образования Мичуринский сельсовет на 2021-2023 годы»</t>
    </r>
  </si>
  <si>
    <t>82 0 13 00000</t>
  </si>
  <si>
    <t>Основное мероприятие "Обеспечение комплексного развития сельских поселений"</t>
  </si>
  <si>
    <t>Субсидии юридическим лицам (кроме некоммерческих организаций), индивидуальным предпринимателям, а также физическим лицам – производителям товаров, работ и услуг</t>
  </si>
  <si>
    <t>810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</si>
  <si>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 »</t>
  </si>
  <si>
    <t>92 0 00 00000</t>
  </si>
  <si>
    <t xml:space="preserve">Общегосударственные вопросы </t>
  </si>
  <si>
    <t>Функционирование высшего должностного лица субъекта Российской Федерации и муниципального образования</t>
  </si>
  <si>
    <t>92 0 01 00000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</si>
  <si>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 2019-2024 годы»</t>
  </si>
  <si>
    <t>92 4 00 00000</t>
  </si>
  <si>
    <t>Комплекс процессных мероприятий «Осуществление исполнения полномочий главы муниципального образования и администрации Мичуринский сельсовет»</t>
  </si>
  <si>
    <t>92 4 01 00000</t>
  </si>
  <si>
    <t>Глава муниципального образования</t>
  </si>
  <si>
    <t>92 4 01 10010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</si>
  <si>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</si>
  <si>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</si>
  <si>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92 4 02 00000</t>
  </si>
  <si>
    <t>Центральный аппарат</t>
  </si>
  <si>
    <t>92 4 01 10020</t>
  </si>
  <si>
    <t>Расходы на выплату персоналу государственных (муниципальных) органов</t>
  </si>
  <si>
    <t>Социальные выплаты гражданам, кроме публичных нормативных социальных выплат</t>
  </si>
  <si>
    <t>92 0 02 10020</t>
  </si>
  <si>
    <t>320</t>
  </si>
  <si>
    <t>Уплата прочих налогов, сборов и иных платежей</t>
  </si>
  <si>
    <t>Другие общегосударственные вопросы</t>
  </si>
  <si>
    <t>13</t>
  </si>
  <si>
    <t>Комплекс процессных мероприятий" Осуществление части полномочий по организации исполнение бюджета поселения"</t>
  </si>
  <si>
    <t>Межбюджетные трансферты бюджету муниципального района из бюджета поселения на осуществление части полномочий по организации исполнения бюджета поселения</t>
  </si>
  <si>
    <t>92 4 02 90090</t>
  </si>
  <si>
    <t>Национальная оборона</t>
  </si>
  <si>
    <t>Мобилизационная и вневойсковая подготовка</t>
  </si>
  <si>
    <t>Комплекс процессных мероприятий «Осуществление первичного воинского учета  органами местного самоуправления поселений,муниципальных и городских округов»</t>
  </si>
  <si>
    <t>92 4 03 00000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</si>
  <si>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</si>
  <si>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92 4 03 51180</t>
  </si>
  <si>
    <t>Комплекс процессных мероприятий «Оплата членских взносов в Совет (ассоциацию) муниципальных образований "</t>
  </si>
  <si>
    <t>92 4 04 00000</t>
  </si>
  <si>
    <t xml:space="preserve">Оплата членских взносов в Совет (ассоциацию) муниципальных образований </t>
  </si>
  <si>
    <t>92 4 04 10160</t>
  </si>
  <si>
    <t>850</t>
  </si>
  <si>
    <t>Комплекс процессных мероприятий «Расходы на выполнение функций на общегосударственные вопросы"</t>
  </si>
  <si>
    <t>92 4 05 00000</t>
  </si>
  <si>
    <t>Услуги по оказанию материально-технического обеспечения и содержания имущества администрации</t>
  </si>
  <si>
    <t>92 4 05 20240</t>
  </si>
  <si>
    <t>Закупка товаров, работ и услуг для обеспечения государственных (муниципальных) нужд</t>
  </si>
  <si>
    <t>92 0 04 51180</t>
  </si>
  <si>
    <t>ПРОГРАМНЫЕ МЕРОПРИЯТИЯ</t>
  </si>
  <si>
    <t>НЕПРОГРАММНЫЕ МЕРОПРИЯТИЯ</t>
  </si>
  <si>
    <t>76 0 00 00000</t>
  </si>
  <si>
    <t>Прочие непрограммные мероприятия</t>
  </si>
  <si>
    <t>76 2 00 00000</t>
  </si>
  <si>
    <t xml:space="preserve">Обеспечение проведения выборов и референдумов </t>
  </si>
  <si>
    <t>76 2 00 10070</t>
  </si>
  <si>
    <t>07</t>
  </si>
  <si>
    <t>Проведение выборов в представительные органы муниципального образования</t>
  </si>
  <si>
    <t>Специальные расходы</t>
  </si>
  <si>
    <t>880</t>
  </si>
  <si>
    <t>Резервный фонд по чрезвычайным ситуациям муниципального образования</t>
  </si>
  <si>
    <t>76 2 00 10150</t>
  </si>
  <si>
    <t>Резервные средства</t>
  </si>
  <si>
    <t>Мероприятия направленные на охрану общественного порядка на территории сельского поселения</t>
  </si>
  <si>
    <t>76 2 00 60180</t>
  </si>
  <si>
    <t>Иные выплаты за исключением фонда оплаты труда государственных (муниципальных) органов, лицам, привлеченных согласно законодательства для выплаты отдельными полномочиями</t>
  </si>
  <si>
    <t>14</t>
  </si>
  <si>
    <t>Жилищное хозяйство</t>
  </si>
  <si>
    <t>76 2 00 70090</t>
  </si>
  <si>
    <t>Содержание жилищного фонда</t>
  </si>
  <si>
    <t>Условно-утвержденные расходы</t>
  </si>
  <si>
    <t xml:space="preserve">ИТОГО РАСХОДОВ        </t>
  </si>
  <si>
    <t xml:space="preserve">Резервный фонд по чрезвычайным ситуациям муниципального образования Акбулакский район </t>
  </si>
  <si>
    <t>76 2 00 10050</t>
  </si>
  <si>
    <t>10</t>
  </si>
  <si>
    <t>Выполнение других обязательств муниципального образования</t>
  </si>
  <si>
    <t>76 2 00 10110</t>
  </si>
  <si>
    <t xml:space="preserve">Резервный фонд по чрезвычайным ситуациям муниципального образования </t>
  </si>
  <si>
    <t>период 2026-2027 г.г.»</t>
  </si>
  <si>
    <t>сельсовет на 2025 год и плановый</t>
  </si>
  <si>
    <t>РАСХОДОВ НА 2025 ГОД И НА ПЛАНОВЫЙ ПЕРИОД 2026 И 2027 ГОДОВ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</si>
</sst>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49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right" vertical="center" wrapText="1"/>
    </xf>
    <xf numFmtId="49" fontId="3" fillId="0" borderId="5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49" fontId="4" fillId="0" borderId="5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right" vertical="top" wrapText="1"/>
    </xf>
    <xf numFmtId="164" fontId="4" fillId="2" borderId="4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wrapText="1"/>
    </xf>
    <xf numFmtId="164" fontId="3" fillId="2" borderId="4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2" fontId="4" fillId="2" borderId="4" xfId="0" applyNumberFormat="1" applyFont="1" applyFill="1" applyBorder="1" applyAlignment="1">
      <alignment horizontal="right" wrapText="1"/>
    </xf>
    <xf numFmtId="164" fontId="4" fillId="2" borderId="4" xfId="0" applyNumberFormat="1" applyFont="1" applyFill="1" applyBorder="1" applyAlignment="1">
      <alignment horizontal="right" wrapText="1"/>
    </xf>
    <xf numFmtId="164" fontId="4" fillId="2" borderId="5" xfId="0" applyNumberFormat="1" applyFont="1" applyFill="1" applyBorder="1" applyAlignment="1">
      <alignment horizontal="right" wrapText="1"/>
    </xf>
    <xf numFmtId="0" fontId="4" fillId="0" borderId="5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2" fontId="3" fillId="2" borderId="4" xfId="0" applyNumberFormat="1" applyFont="1" applyFill="1" applyBorder="1" applyAlignment="1">
      <alignment horizontal="right" wrapText="1"/>
    </xf>
    <xf numFmtId="164" fontId="3" fillId="2" borderId="4" xfId="0" applyNumberFormat="1" applyFont="1" applyFill="1" applyBorder="1" applyAlignment="1">
      <alignment horizontal="right" wrapText="1"/>
    </xf>
    <xf numFmtId="0" fontId="1" fillId="0" borderId="0" xfId="0" applyFont="1" applyAlignment="1"/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0" fillId="0" borderId="0" xfId="0" applyAlignment="1"/>
    <xf numFmtId="49" fontId="4" fillId="0" borderId="4" xfId="0" applyNumberFormat="1" applyFont="1" applyFill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vertical="top" wrapText="1"/>
    </xf>
    <xf numFmtId="0" fontId="3" fillId="0" borderId="6" xfId="0" applyFont="1" applyBorder="1" applyAlignment="1">
      <alignment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3" fillId="0" borderId="5" xfId="0" applyFont="1" applyBorder="1" applyAlignment="1">
      <alignment wrapText="1"/>
    </xf>
    <xf numFmtId="49" fontId="3" fillId="0" borderId="4" xfId="0" applyNumberFormat="1" applyFont="1" applyBorder="1" applyAlignment="1">
      <alignment horizontal="center" wrapText="1"/>
    </xf>
    <xf numFmtId="49" fontId="3" fillId="2" borderId="4" xfId="0" applyNumberFormat="1" applyFont="1" applyFill="1" applyBorder="1" applyAlignment="1">
      <alignment horizontal="center" wrapText="1"/>
    </xf>
    <xf numFmtId="0" fontId="1" fillId="0" borderId="0" xfId="0" applyFont="1"/>
    <xf numFmtId="164" fontId="3" fillId="2" borderId="5" xfId="0" applyNumberFormat="1" applyFont="1" applyFill="1" applyBorder="1" applyAlignment="1">
      <alignment horizontal="right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2" borderId="7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right" wrapText="1"/>
    </xf>
    <xf numFmtId="164" fontId="4" fillId="2" borderId="7" xfId="0" applyNumberFormat="1" applyFont="1" applyFill="1" applyBorder="1" applyAlignment="1">
      <alignment horizontal="right" wrapText="1"/>
    </xf>
    <xf numFmtId="49" fontId="4" fillId="2" borderId="11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wrapText="1"/>
    </xf>
    <xf numFmtId="2" fontId="4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right" wrapText="1"/>
    </xf>
    <xf numFmtId="0" fontId="4" fillId="2" borderId="5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0" xfId="0" applyNumberFormat="1" applyFont="1" applyFill="1" applyBorder="1" applyAlignment="1">
      <alignment horizontal="center" wrapText="1"/>
    </xf>
    <xf numFmtId="49" fontId="3" fillId="0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0" fontId="4" fillId="0" borderId="0" xfId="0" applyFont="1" applyAlignment="1">
      <alignment vertical="center"/>
    </xf>
    <xf numFmtId="2" fontId="4" fillId="2" borderId="7" xfId="0" applyNumberFormat="1" applyFont="1" applyFill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horizontal="right" vertic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164" fontId="3" fillId="2" borderId="3" xfId="0" applyNumberFormat="1" applyFont="1" applyFill="1" applyBorder="1" applyAlignment="1">
      <alignment horizontal="right" wrapText="1"/>
    </xf>
    <xf numFmtId="0" fontId="4" fillId="0" borderId="12" xfId="0" applyFont="1" applyBorder="1" applyAlignment="1">
      <alignment wrapText="1"/>
    </xf>
    <xf numFmtId="0" fontId="3" fillId="0" borderId="12" xfId="0" applyFont="1" applyBorder="1" applyAlignment="1">
      <alignment wrapText="1"/>
    </xf>
    <xf numFmtId="49" fontId="4" fillId="0" borderId="7" xfId="0" applyNumberFormat="1" applyFont="1" applyFill="1" applyBorder="1" applyAlignment="1">
      <alignment horizontal="center" wrapText="1"/>
    </xf>
    <xf numFmtId="49" fontId="3" fillId="0" borderId="9" xfId="0" applyNumberFormat="1" applyFont="1" applyBorder="1" applyAlignment="1">
      <alignment horizontal="center" wrapText="1"/>
    </xf>
    <xf numFmtId="164" fontId="3" fillId="2" borderId="7" xfId="0" applyNumberFormat="1" applyFont="1" applyFill="1" applyBorder="1" applyAlignment="1">
      <alignment horizontal="right" wrapText="1"/>
    </xf>
    <xf numFmtId="49" fontId="3" fillId="0" borderId="1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right" wrapText="1"/>
    </xf>
    <xf numFmtId="49" fontId="4" fillId="0" borderId="13" xfId="0" applyNumberFormat="1" applyFont="1" applyFill="1" applyBorder="1" applyAlignment="1">
      <alignment horizontal="center" wrapText="1"/>
    </xf>
    <xf numFmtId="49" fontId="4" fillId="0" borderId="14" xfId="0" applyNumberFormat="1" applyFont="1" applyFill="1" applyBorder="1" applyAlignment="1">
      <alignment horizontal="center" wrapText="1"/>
    </xf>
    <xf numFmtId="164" fontId="4" fillId="0" borderId="13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164" fontId="4" fillId="2" borderId="13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4" fillId="2" borderId="6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vertical="center" wrapText="1"/>
    </xf>
    <xf numFmtId="49" fontId="4" fillId="0" borderId="9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9" xfId="0" applyNumberFormat="1" applyFont="1" applyFill="1" applyBorder="1" applyAlignment="1">
      <alignment horizontal="right" vertical="center" wrapText="1"/>
    </xf>
    <xf numFmtId="2" fontId="4" fillId="2" borderId="5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wrapText="1"/>
    </xf>
    <xf numFmtId="0" fontId="4" fillId="0" borderId="9" xfId="0" applyFont="1" applyBorder="1" applyAlignment="1">
      <alignment wrapText="1"/>
    </xf>
    <xf numFmtId="49" fontId="4" fillId="0" borderId="9" xfId="0" applyNumberFormat="1" applyFont="1" applyBorder="1" applyAlignment="1">
      <alignment horizont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 wrapText="1"/>
    </xf>
    <xf numFmtId="49" fontId="3" fillId="0" borderId="1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5"/>
  <sheetViews>
    <sheetView tabSelected="1" workbookViewId="0">
      <selection activeCell="E154" sqref="E154"/>
    </sheetView>
  </sheetViews>
  <sheetFormatPr defaultRowHeight="15"/>
  <cols>
    <col min="1" max="1" width="64.42578125" customWidth="1"/>
    <col min="2" max="2" width="19.85546875" style="1" customWidth="1"/>
    <col min="3" max="4" width="11.5703125" customWidth="1"/>
    <col min="5" max="5" width="12.28515625" customWidth="1"/>
    <col min="6" max="6" width="14.7109375" customWidth="1"/>
    <col min="7" max="7" width="14.5703125" customWidth="1"/>
    <col min="8" max="8" width="13.5703125" customWidth="1"/>
  </cols>
  <sheetData>
    <row r="1" spans="1:8">
      <c r="H1" s="2" t="s">
        <v>0</v>
      </c>
    </row>
    <row r="2" spans="1:8">
      <c r="H2" s="2" t="s">
        <v>1</v>
      </c>
    </row>
    <row r="3" spans="1:8">
      <c r="H3" s="2" t="s">
        <v>2</v>
      </c>
    </row>
    <row r="4" spans="1:8">
      <c r="H4" s="2" t="s">
        <v>3</v>
      </c>
    </row>
    <row r="5" spans="1:8">
      <c r="H5" s="2" t="s">
        <v>4</v>
      </c>
    </row>
    <row r="6" spans="1:8">
      <c r="H6" s="2" t="s">
        <v>5</v>
      </c>
    </row>
    <row r="7" spans="1:8">
      <c r="H7" s="114" t="s">
        <v>169</v>
      </c>
    </row>
    <row r="8" spans="1:8">
      <c r="H8" s="114" t="s">
        <v>168</v>
      </c>
    </row>
    <row r="9" spans="1:8">
      <c r="G9" s="117"/>
      <c r="H9" s="117"/>
    </row>
    <row r="10" spans="1:8" s="3" customFormat="1" ht="18.75">
      <c r="A10" s="118" t="s">
        <v>6</v>
      </c>
      <c r="B10" s="118"/>
      <c r="C10" s="118"/>
      <c r="D10" s="118"/>
      <c r="E10" s="118"/>
      <c r="F10" s="118"/>
      <c r="G10" s="118"/>
      <c r="H10" s="118"/>
    </row>
    <row r="11" spans="1:8" s="3" customFormat="1" ht="18.75">
      <c r="A11" s="118" t="s">
        <v>7</v>
      </c>
      <c r="B11" s="118"/>
      <c r="C11" s="118"/>
      <c r="D11" s="118"/>
      <c r="E11" s="118"/>
      <c r="F11" s="118"/>
      <c r="G11" s="118"/>
      <c r="H11" s="118"/>
    </row>
    <row r="12" spans="1:8" s="3" customFormat="1" ht="18.75">
      <c r="A12" s="118" t="s">
        <v>8</v>
      </c>
      <c r="B12" s="118"/>
      <c r="C12" s="118"/>
      <c r="D12" s="118"/>
      <c r="E12" s="118"/>
      <c r="F12" s="118"/>
      <c r="G12" s="118"/>
      <c r="H12" s="118"/>
    </row>
    <row r="13" spans="1:8" s="3" customFormat="1" ht="18.75">
      <c r="A13" s="118" t="s">
        <v>170</v>
      </c>
      <c r="B13" s="118"/>
      <c r="C13" s="118"/>
      <c r="D13" s="118"/>
      <c r="E13" s="118"/>
      <c r="F13" s="118"/>
      <c r="G13" s="118"/>
      <c r="H13" s="118"/>
    </row>
    <row r="14" spans="1:8" ht="19.5" thickBot="1">
      <c r="A14" s="116" t="s">
        <v>9</v>
      </c>
      <c r="B14" s="116"/>
      <c r="C14" s="116"/>
      <c r="D14" s="116"/>
      <c r="E14" s="116"/>
      <c r="F14" s="116"/>
      <c r="G14" s="116"/>
      <c r="H14" s="116"/>
    </row>
    <row r="15" spans="1:8" ht="19.5" thickBot="1">
      <c r="A15" s="4" t="s">
        <v>10</v>
      </c>
      <c r="B15" s="5" t="s">
        <v>11</v>
      </c>
      <c r="C15" s="5" t="s">
        <v>12</v>
      </c>
      <c r="D15" s="5" t="s">
        <v>13</v>
      </c>
      <c r="E15" s="5" t="s">
        <v>14</v>
      </c>
      <c r="F15" s="5">
        <v>2025</v>
      </c>
      <c r="G15" s="5">
        <v>2026</v>
      </c>
      <c r="H15" s="5">
        <v>2027</v>
      </c>
    </row>
    <row r="16" spans="1:8" ht="53.25" customHeight="1" thickBot="1">
      <c r="A16" s="6" t="s">
        <v>15</v>
      </c>
      <c r="B16" s="7" t="s">
        <v>16</v>
      </c>
      <c r="C16" s="7"/>
      <c r="D16" s="7"/>
      <c r="E16" s="7"/>
      <c r="F16" s="8">
        <f>F19+F40+F44+F50+F54+F72+F75</f>
        <v>4265.7</v>
      </c>
      <c r="G16" s="8">
        <f t="shared" ref="G16:H16" si="0">G19+G40+G44+G50+G54+G72+G75</f>
        <v>3999.6000000000004</v>
      </c>
      <c r="H16" s="8">
        <f t="shared" si="0"/>
        <v>4580.2</v>
      </c>
    </row>
    <row r="17" spans="1:8" ht="34.5" hidden="1" customHeight="1" thickBot="1">
      <c r="A17" s="9"/>
      <c r="B17" s="7"/>
      <c r="C17" s="7"/>
      <c r="D17" s="7"/>
      <c r="E17" s="7"/>
      <c r="F17" s="8">
        <f>SUM(F19+F28+F31+F34)</f>
        <v>762</v>
      </c>
      <c r="G17" s="10">
        <f t="shared" ref="G17:H17" si="1">SUM(G19+G28+G31+G34)</f>
        <v>573.1</v>
      </c>
      <c r="H17" s="10">
        <f t="shared" si="1"/>
        <v>744</v>
      </c>
    </row>
    <row r="18" spans="1:8" ht="34.5" customHeight="1" thickBot="1">
      <c r="A18" s="9" t="s">
        <v>17</v>
      </c>
      <c r="B18" s="7" t="s">
        <v>18</v>
      </c>
      <c r="C18" s="7"/>
      <c r="D18" s="7"/>
      <c r="E18" s="7"/>
      <c r="F18" s="8">
        <f>F16</f>
        <v>4265.7</v>
      </c>
      <c r="G18" s="8">
        <f t="shared" ref="G18:H18" si="2">G16</f>
        <v>3999.6000000000004</v>
      </c>
      <c r="H18" s="8">
        <f t="shared" si="2"/>
        <v>4580.2</v>
      </c>
    </row>
    <row r="19" spans="1:8" ht="44.25" customHeight="1" thickBot="1">
      <c r="A19" s="9" t="s">
        <v>19</v>
      </c>
      <c r="B19" s="7" t="s">
        <v>20</v>
      </c>
      <c r="C19" s="7" t="s">
        <v>21</v>
      </c>
      <c r="D19" s="7" t="s">
        <v>22</v>
      </c>
      <c r="E19" s="11"/>
      <c r="F19" s="12">
        <f>F25+F27</f>
        <v>762</v>
      </c>
      <c r="G19" s="12">
        <f t="shared" ref="G19:H19" si="3">G25+G27</f>
        <v>573.1</v>
      </c>
      <c r="H19" s="12">
        <f t="shared" si="3"/>
        <v>744</v>
      </c>
    </row>
    <row r="20" spans="1:8" ht="22.5" hidden="1" customHeight="1" thickBot="1">
      <c r="A20" s="13" t="s">
        <v>23</v>
      </c>
      <c r="B20" s="14" t="s">
        <v>24</v>
      </c>
      <c r="C20" s="15" t="s">
        <v>21</v>
      </c>
      <c r="D20" s="15" t="s">
        <v>22</v>
      </c>
      <c r="E20" s="16"/>
      <c r="F20" s="17">
        <f>F21</f>
        <v>0</v>
      </c>
      <c r="G20" s="17">
        <f t="shared" ref="G20:H20" si="4">G21</f>
        <v>0</v>
      </c>
      <c r="H20" s="17">
        <f t="shared" si="4"/>
        <v>0</v>
      </c>
    </row>
    <row r="21" spans="1:8" ht="37.5" hidden="1" customHeight="1" thickBot="1">
      <c r="A21" s="13" t="s">
        <v>25</v>
      </c>
      <c r="B21" s="14" t="s">
        <v>26</v>
      </c>
      <c r="C21" s="15" t="s">
        <v>21</v>
      </c>
      <c r="D21" s="15" t="s">
        <v>22</v>
      </c>
      <c r="E21" s="16" t="s">
        <v>27</v>
      </c>
      <c r="F21" s="17">
        <v>0</v>
      </c>
      <c r="G21" s="18">
        <v>0</v>
      </c>
      <c r="H21" s="18">
        <v>0</v>
      </c>
    </row>
    <row r="22" spans="1:8" ht="37.5" hidden="1" customHeight="1" thickBot="1">
      <c r="A22" s="13" t="s">
        <v>28</v>
      </c>
      <c r="B22" s="15" t="s">
        <v>29</v>
      </c>
      <c r="C22" s="15" t="s">
        <v>21</v>
      </c>
      <c r="D22" s="15" t="s">
        <v>22</v>
      </c>
      <c r="E22" s="16"/>
      <c r="F22" s="17">
        <v>3</v>
      </c>
      <c r="G22" s="18">
        <v>0</v>
      </c>
      <c r="H22" s="18">
        <v>0</v>
      </c>
    </row>
    <row r="23" spans="1:8" ht="37.5" hidden="1" customHeight="1" thickBot="1">
      <c r="A23" s="13" t="s">
        <v>25</v>
      </c>
      <c r="B23" s="15" t="s">
        <v>29</v>
      </c>
      <c r="C23" s="15" t="s">
        <v>21</v>
      </c>
      <c r="D23" s="15" t="s">
        <v>22</v>
      </c>
      <c r="E23" s="16" t="s">
        <v>27</v>
      </c>
      <c r="F23" s="17">
        <v>0</v>
      </c>
      <c r="G23" s="18">
        <v>0</v>
      </c>
      <c r="H23" s="18">
        <v>0</v>
      </c>
    </row>
    <row r="24" spans="1:8" ht="21" customHeight="1" thickBot="1">
      <c r="A24" s="13" t="s">
        <v>28</v>
      </c>
      <c r="B24" s="15" t="s">
        <v>30</v>
      </c>
      <c r="C24" s="15" t="s">
        <v>21</v>
      </c>
      <c r="D24" s="15" t="s">
        <v>22</v>
      </c>
      <c r="E24" s="16"/>
      <c r="F24" s="17">
        <f>F25</f>
        <v>100</v>
      </c>
      <c r="G24" s="17">
        <f t="shared" ref="G24:H24" si="5">G25</f>
        <v>100</v>
      </c>
      <c r="H24" s="17">
        <f t="shared" si="5"/>
        <v>100</v>
      </c>
    </row>
    <row r="25" spans="1:8" ht="37.5" customHeight="1" thickBot="1">
      <c r="A25" s="13" t="s">
        <v>25</v>
      </c>
      <c r="B25" s="15" t="s">
        <v>30</v>
      </c>
      <c r="C25" s="15" t="s">
        <v>21</v>
      </c>
      <c r="D25" s="15" t="s">
        <v>22</v>
      </c>
      <c r="E25" s="16">
        <v>240</v>
      </c>
      <c r="F25" s="17">
        <v>100</v>
      </c>
      <c r="G25" s="18">
        <v>100</v>
      </c>
      <c r="H25" s="18">
        <v>100</v>
      </c>
    </row>
    <row r="26" spans="1:8" ht="19.5" thickBot="1">
      <c r="A26" s="13" t="s">
        <v>31</v>
      </c>
      <c r="B26" s="15" t="s">
        <v>32</v>
      </c>
      <c r="C26" s="15" t="s">
        <v>21</v>
      </c>
      <c r="D26" s="15" t="s">
        <v>22</v>
      </c>
      <c r="E26" s="16"/>
      <c r="F26" s="17">
        <f>SUM(F27)</f>
        <v>662</v>
      </c>
      <c r="G26" s="18">
        <f t="shared" ref="G26:H26" si="6">SUM(G27)</f>
        <v>473.1</v>
      </c>
      <c r="H26" s="18">
        <f t="shared" si="6"/>
        <v>644</v>
      </c>
    </row>
    <row r="27" spans="1:8" ht="38.25" customHeight="1" thickBot="1">
      <c r="A27" s="19" t="s">
        <v>25</v>
      </c>
      <c r="B27" s="15" t="s">
        <v>32</v>
      </c>
      <c r="C27" s="15" t="s">
        <v>21</v>
      </c>
      <c r="D27" s="15" t="s">
        <v>22</v>
      </c>
      <c r="E27" s="16">
        <v>240</v>
      </c>
      <c r="F27" s="17">
        <v>662</v>
      </c>
      <c r="G27" s="18">
        <v>473.1</v>
      </c>
      <c r="H27" s="18">
        <v>644</v>
      </c>
    </row>
    <row r="28" spans="1:8" s="25" customFormat="1" ht="38.25" hidden="1" thickBot="1">
      <c r="A28" s="20" t="s">
        <v>33</v>
      </c>
      <c r="B28" s="21" t="s">
        <v>34</v>
      </c>
      <c r="C28" s="21" t="s">
        <v>21</v>
      </c>
      <c r="D28" s="21" t="s">
        <v>22</v>
      </c>
      <c r="E28" s="22"/>
      <c r="F28" s="23">
        <f>SUM(F29)</f>
        <v>0</v>
      </c>
      <c r="G28" s="24">
        <f t="shared" ref="F28:H29" si="7">SUM(G29)</f>
        <v>0</v>
      </c>
      <c r="H28" s="24">
        <f t="shared" si="7"/>
        <v>0</v>
      </c>
    </row>
    <row r="29" spans="1:8" s="25" customFormat="1" ht="19.5" hidden="1" thickBot="1">
      <c r="A29" s="20" t="s">
        <v>23</v>
      </c>
      <c r="B29" s="21" t="s">
        <v>24</v>
      </c>
      <c r="C29" s="21" t="s">
        <v>21</v>
      </c>
      <c r="D29" s="21" t="s">
        <v>22</v>
      </c>
      <c r="E29" s="22"/>
      <c r="F29" s="23">
        <f t="shared" si="7"/>
        <v>0</v>
      </c>
      <c r="G29" s="24">
        <f t="shared" si="7"/>
        <v>0</v>
      </c>
      <c r="H29" s="24">
        <f t="shared" si="7"/>
        <v>0</v>
      </c>
    </row>
    <row r="30" spans="1:8" s="25" customFormat="1" ht="57" hidden="1" thickBot="1">
      <c r="A30" s="20" t="s">
        <v>25</v>
      </c>
      <c r="B30" s="21" t="s">
        <v>24</v>
      </c>
      <c r="C30" s="21" t="s">
        <v>21</v>
      </c>
      <c r="D30" s="21" t="s">
        <v>22</v>
      </c>
      <c r="E30" s="26">
        <v>240</v>
      </c>
      <c r="F30" s="23">
        <v>0</v>
      </c>
      <c r="G30" s="24">
        <v>0</v>
      </c>
      <c r="H30" s="24">
        <v>0</v>
      </c>
    </row>
    <row r="31" spans="1:8" s="25" customFormat="1" ht="57" hidden="1" thickBot="1">
      <c r="A31" s="20" t="s">
        <v>35</v>
      </c>
      <c r="B31" s="21" t="s">
        <v>34</v>
      </c>
      <c r="C31" s="21" t="s">
        <v>21</v>
      </c>
      <c r="D31" s="21" t="s">
        <v>22</v>
      </c>
      <c r="E31" s="26"/>
      <c r="F31" s="23">
        <f t="shared" ref="F31:H32" si="8">SUM(F32)</f>
        <v>0</v>
      </c>
      <c r="G31" s="24">
        <f t="shared" si="8"/>
        <v>0</v>
      </c>
      <c r="H31" s="24">
        <f t="shared" si="8"/>
        <v>0</v>
      </c>
    </row>
    <row r="32" spans="1:8" ht="19.5" hidden="1" thickBot="1">
      <c r="A32" s="19" t="s">
        <v>28</v>
      </c>
      <c r="B32" s="15" t="s">
        <v>29</v>
      </c>
      <c r="C32" s="15" t="s">
        <v>21</v>
      </c>
      <c r="D32" s="15" t="s">
        <v>22</v>
      </c>
      <c r="E32" s="16"/>
      <c r="F32" s="17">
        <f t="shared" si="8"/>
        <v>0</v>
      </c>
      <c r="G32" s="18">
        <f t="shared" si="8"/>
        <v>0</v>
      </c>
      <c r="H32" s="18">
        <f t="shared" si="8"/>
        <v>0</v>
      </c>
    </row>
    <row r="33" spans="1:8" ht="42.75" hidden="1" customHeight="1" thickBot="1">
      <c r="A33" s="19" t="s">
        <v>25</v>
      </c>
      <c r="B33" s="15" t="s">
        <v>29</v>
      </c>
      <c r="C33" s="15" t="s">
        <v>21</v>
      </c>
      <c r="D33" s="15" t="s">
        <v>22</v>
      </c>
      <c r="E33" s="16">
        <v>240</v>
      </c>
      <c r="F33" s="17">
        <v>0</v>
      </c>
      <c r="G33" s="18">
        <v>0</v>
      </c>
      <c r="H33" s="18">
        <v>0</v>
      </c>
    </row>
    <row r="34" spans="1:8" ht="19.5" hidden="1" customHeight="1" thickBot="1">
      <c r="A34" s="19" t="s">
        <v>31</v>
      </c>
      <c r="B34" s="15" t="s">
        <v>34</v>
      </c>
      <c r="C34" s="15" t="s">
        <v>21</v>
      </c>
      <c r="D34" s="15" t="s">
        <v>22</v>
      </c>
      <c r="E34" s="16"/>
      <c r="F34" s="17">
        <f t="shared" ref="F34:H35" si="9">SUM(F35)</f>
        <v>0</v>
      </c>
      <c r="G34" s="18">
        <f t="shared" si="9"/>
        <v>0</v>
      </c>
      <c r="H34" s="18">
        <f t="shared" si="9"/>
        <v>0</v>
      </c>
    </row>
    <row r="35" spans="1:8" ht="19.5" hidden="1" thickBot="1">
      <c r="A35" s="19"/>
      <c r="B35" s="15" t="s">
        <v>36</v>
      </c>
      <c r="C35" s="15" t="s">
        <v>21</v>
      </c>
      <c r="D35" s="15" t="s">
        <v>22</v>
      </c>
      <c r="E35" s="16"/>
      <c r="F35" s="17">
        <f t="shared" si="9"/>
        <v>0</v>
      </c>
      <c r="G35" s="18">
        <f t="shared" si="9"/>
        <v>0</v>
      </c>
      <c r="H35" s="18">
        <f t="shared" si="9"/>
        <v>0</v>
      </c>
    </row>
    <row r="36" spans="1:8" ht="40.5" hidden="1" customHeight="1" thickBot="1">
      <c r="A36" s="19" t="s">
        <v>25</v>
      </c>
      <c r="B36" s="15" t="s">
        <v>36</v>
      </c>
      <c r="C36" s="15" t="s">
        <v>21</v>
      </c>
      <c r="D36" s="15" t="s">
        <v>22</v>
      </c>
      <c r="E36" s="16">
        <v>240</v>
      </c>
      <c r="F36" s="17">
        <v>0</v>
      </c>
      <c r="G36" s="18">
        <v>0</v>
      </c>
      <c r="H36" s="18">
        <v>0</v>
      </c>
    </row>
    <row r="37" spans="1:8" ht="38.25" hidden="1" thickBot="1">
      <c r="A37" s="27" t="s">
        <v>37</v>
      </c>
      <c r="B37" s="14" t="s">
        <v>38</v>
      </c>
      <c r="C37" s="15" t="s">
        <v>21</v>
      </c>
      <c r="D37" s="15" t="s">
        <v>22</v>
      </c>
      <c r="E37" s="16"/>
      <c r="F37" s="17">
        <f t="shared" ref="F37:H37" si="10">SUM(F38)</f>
        <v>0</v>
      </c>
      <c r="G37" s="18">
        <f t="shared" si="10"/>
        <v>0</v>
      </c>
      <c r="H37" s="18">
        <f t="shared" si="10"/>
        <v>0</v>
      </c>
    </row>
    <row r="38" spans="1:8" ht="57" hidden="1" thickBot="1">
      <c r="A38" s="13" t="s">
        <v>25</v>
      </c>
      <c r="B38" s="14" t="s">
        <v>38</v>
      </c>
      <c r="C38" s="15" t="s">
        <v>21</v>
      </c>
      <c r="D38" s="15" t="s">
        <v>22</v>
      </c>
      <c r="E38" s="16" t="s">
        <v>27</v>
      </c>
      <c r="F38" s="17">
        <v>0</v>
      </c>
      <c r="G38" s="18">
        <v>0</v>
      </c>
      <c r="H38" s="18">
        <v>0</v>
      </c>
    </row>
    <row r="39" spans="1:8" ht="55.5" hidden="1" customHeight="1" thickBot="1">
      <c r="A39" s="9" t="s">
        <v>39</v>
      </c>
      <c r="B39" s="7" t="s">
        <v>40</v>
      </c>
      <c r="C39" s="7"/>
      <c r="D39" s="7"/>
      <c r="E39" s="11"/>
      <c r="F39" s="12">
        <f>SUM(F40+F44)</f>
        <v>1021.1</v>
      </c>
      <c r="G39" s="12">
        <f t="shared" ref="G39:H39" si="11">SUM(G40+G44)</f>
        <v>957.2</v>
      </c>
      <c r="H39" s="12">
        <f t="shared" si="11"/>
        <v>1091.4000000000001</v>
      </c>
    </row>
    <row r="40" spans="1:8" ht="38.25" customHeight="1" thickBot="1">
      <c r="A40" s="9" t="s">
        <v>41</v>
      </c>
      <c r="B40" s="7" t="s">
        <v>42</v>
      </c>
      <c r="C40" s="7" t="s">
        <v>43</v>
      </c>
      <c r="D40" s="7" t="s">
        <v>44</v>
      </c>
      <c r="E40" s="11"/>
      <c r="F40" s="12">
        <f t="shared" ref="F40:H40" si="12">SUM(F41)</f>
        <v>811.5</v>
      </c>
      <c r="G40" s="28">
        <f t="shared" si="12"/>
        <v>747.6</v>
      </c>
      <c r="H40" s="28">
        <f t="shared" si="12"/>
        <v>881.80000000000007</v>
      </c>
    </row>
    <row r="41" spans="1:8" ht="32.25" customHeight="1" thickBot="1">
      <c r="A41" s="19" t="s">
        <v>45</v>
      </c>
      <c r="B41" s="15" t="s">
        <v>46</v>
      </c>
      <c r="C41" s="15" t="s">
        <v>43</v>
      </c>
      <c r="D41" s="15" t="s">
        <v>44</v>
      </c>
      <c r="E41" s="16"/>
      <c r="F41" s="17">
        <f>SUM(F42+F43)</f>
        <v>811.5</v>
      </c>
      <c r="G41" s="18">
        <f t="shared" ref="G41" si="13">SUM(G42+G43)</f>
        <v>747.6</v>
      </c>
      <c r="H41" s="18">
        <f>SUM(H42+H43)</f>
        <v>881.80000000000007</v>
      </c>
    </row>
    <row r="42" spans="1:8" ht="38.25" customHeight="1" thickBot="1">
      <c r="A42" s="19" t="s">
        <v>25</v>
      </c>
      <c r="B42" s="15" t="s">
        <v>46</v>
      </c>
      <c r="C42" s="15" t="s">
        <v>43</v>
      </c>
      <c r="D42" s="15" t="s">
        <v>44</v>
      </c>
      <c r="E42" s="16">
        <v>240</v>
      </c>
      <c r="F42" s="17">
        <v>600.9</v>
      </c>
      <c r="G42" s="18">
        <v>537</v>
      </c>
      <c r="H42" s="18">
        <v>671.2</v>
      </c>
    </row>
    <row r="43" spans="1:8" ht="19.5" thickBot="1">
      <c r="A43" s="19" t="s">
        <v>47</v>
      </c>
      <c r="B43" s="15" t="s">
        <v>46</v>
      </c>
      <c r="C43" s="15" t="s">
        <v>43</v>
      </c>
      <c r="D43" s="15" t="s">
        <v>44</v>
      </c>
      <c r="E43" s="16">
        <v>540</v>
      </c>
      <c r="F43" s="17">
        <v>210.6</v>
      </c>
      <c r="G43" s="18">
        <v>210.6</v>
      </c>
      <c r="H43" s="18">
        <v>210.6</v>
      </c>
    </row>
    <row r="44" spans="1:8" ht="57" customHeight="1" thickBot="1">
      <c r="A44" s="29" t="s">
        <v>48</v>
      </c>
      <c r="B44" s="30" t="s">
        <v>49</v>
      </c>
      <c r="C44" s="30" t="s">
        <v>43</v>
      </c>
      <c r="D44" s="30" t="s">
        <v>44</v>
      </c>
      <c r="E44" s="31"/>
      <c r="F44" s="32">
        <f>SUM(F45)</f>
        <v>209.6</v>
      </c>
      <c r="G44" s="33">
        <f t="shared" ref="G44:H45" si="14">SUM(G45)</f>
        <v>209.6</v>
      </c>
      <c r="H44" s="33">
        <f t="shared" si="14"/>
        <v>209.6</v>
      </c>
    </row>
    <row r="45" spans="1:8" ht="26.25" customHeight="1" thickBot="1">
      <c r="A45" s="34" t="s">
        <v>50</v>
      </c>
      <c r="B45" s="35" t="s">
        <v>51</v>
      </c>
      <c r="C45" s="35" t="s">
        <v>43</v>
      </c>
      <c r="D45" s="35" t="s">
        <v>44</v>
      </c>
      <c r="E45" s="36"/>
      <c r="F45" s="37">
        <f>SUM(F46)</f>
        <v>209.6</v>
      </c>
      <c r="G45" s="38">
        <f t="shared" si="14"/>
        <v>209.6</v>
      </c>
      <c r="H45" s="38">
        <f t="shared" si="14"/>
        <v>209.6</v>
      </c>
    </row>
    <row r="46" spans="1:8" ht="19.5" thickBot="1">
      <c r="A46" s="19" t="s">
        <v>47</v>
      </c>
      <c r="B46" s="15" t="s">
        <v>51</v>
      </c>
      <c r="C46" s="15" t="s">
        <v>43</v>
      </c>
      <c r="D46" s="15" t="s">
        <v>44</v>
      </c>
      <c r="E46" s="16">
        <v>540</v>
      </c>
      <c r="F46" s="17">
        <v>209.6</v>
      </c>
      <c r="G46" s="18">
        <v>209.6</v>
      </c>
      <c r="H46" s="18">
        <v>209.6</v>
      </c>
    </row>
    <row r="47" spans="1:8" ht="40.5" hidden="1" customHeight="1" thickBot="1">
      <c r="A47" s="9" t="s">
        <v>52</v>
      </c>
      <c r="B47" s="7" t="s">
        <v>53</v>
      </c>
      <c r="C47" s="7">
        <v>11</v>
      </c>
      <c r="D47" s="7" t="s">
        <v>54</v>
      </c>
      <c r="E47" s="11"/>
      <c r="F47" s="12">
        <f t="shared" ref="F47:H48" si="15">SUM(F48)</f>
        <v>0</v>
      </c>
      <c r="G47" s="12">
        <f t="shared" si="15"/>
        <v>0</v>
      </c>
      <c r="H47" s="12">
        <f t="shared" si="15"/>
        <v>0</v>
      </c>
    </row>
    <row r="48" spans="1:8" ht="58.5" hidden="1" customHeight="1" thickBot="1">
      <c r="A48" s="19" t="s">
        <v>55</v>
      </c>
      <c r="B48" s="15" t="s">
        <v>56</v>
      </c>
      <c r="C48" s="15">
        <v>11</v>
      </c>
      <c r="D48" s="15" t="s">
        <v>54</v>
      </c>
      <c r="E48" s="16"/>
      <c r="F48" s="17">
        <f t="shared" si="15"/>
        <v>0</v>
      </c>
      <c r="G48" s="18">
        <f t="shared" si="15"/>
        <v>0</v>
      </c>
      <c r="H48" s="18">
        <f t="shared" si="15"/>
        <v>0</v>
      </c>
    </row>
    <row r="49" spans="1:8" ht="42.75" hidden="1" customHeight="1" thickBot="1">
      <c r="A49" s="19" t="s">
        <v>25</v>
      </c>
      <c r="B49" s="15" t="s">
        <v>56</v>
      </c>
      <c r="C49" s="15">
        <v>11</v>
      </c>
      <c r="D49" s="15" t="s">
        <v>54</v>
      </c>
      <c r="E49" s="16">
        <v>240</v>
      </c>
      <c r="F49" s="17">
        <v>0</v>
      </c>
      <c r="G49" s="18">
        <v>0</v>
      </c>
      <c r="H49" s="18">
        <v>0</v>
      </c>
    </row>
    <row r="50" spans="1:8" ht="38.25" customHeight="1" thickBot="1">
      <c r="A50" s="9" t="s">
        <v>57</v>
      </c>
      <c r="B50" s="7" t="s">
        <v>58</v>
      </c>
      <c r="C50" s="7" t="s">
        <v>22</v>
      </c>
      <c r="D50" s="7">
        <v>10</v>
      </c>
      <c r="E50" s="11"/>
      <c r="F50" s="12">
        <f t="shared" ref="F50:H50" si="16">SUM(F51)</f>
        <v>1050</v>
      </c>
      <c r="G50" s="12">
        <f t="shared" si="16"/>
        <v>1050</v>
      </c>
      <c r="H50" s="12">
        <f t="shared" si="16"/>
        <v>1050</v>
      </c>
    </row>
    <row r="51" spans="1:8" ht="39" customHeight="1" thickBot="1">
      <c r="A51" s="19" t="s">
        <v>59</v>
      </c>
      <c r="B51" s="15" t="s">
        <v>60</v>
      </c>
      <c r="C51" s="15" t="s">
        <v>22</v>
      </c>
      <c r="D51" s="15">
        <v>10</v>
      </c>
      <c r="E51" s="16"/>
      <c r="F51" s="17">
        <f>SUM(F52:F53)</f>
        <v>1050</v>
      </c>
      <c r="G51" s="18">
        <f t="shared" ref="G51:H51" si="17">SUM(G52:G53)</f>
        <v>1050</v>
      </c>
      <c r="H51" s="18">
        <f t="shared" si="17"/>
        <v>1050</v>
      </c>
    </row>
    <row r="52" spans="1:8" ht="38.25" customHeight="1" thickBot="1">
      <c r="A52" s="19" t="s">
        <v>25</v>
      </c>
      <c r="B52" s="15" t="s">
        <v>60</v>
      </c>
      <c r="C52" s="15" t="s">
        <v>22</v>
      </c>
      <c r="D52" s="15">
        <v>10</v>
      </c>
      <c r="E52" s="16">
        <v>240</v>
      </c>
      <c r="F52" s="17">
        <v>1050</v>
      </c>
      <c r="G52" s="18">
        <v>1050</v>
      </c>
      <c r="H52" s="18">
        <v>1050</v>
      </c>
    </row>
    <row r="53" spans="1:8" ht="54.75" hidden="1" customHeight="1" thickBot="1">
      <c r="A53" s="13" t="s">
        <v>61</v>
      </c>
      <c r="B53" s="15" t="s">
        <v>60</v>
      </c>
      <c r="C53" s="15" t="s">
        <v>22</v>
      </c>
      <c r="D53" s="15">
        <v>10</v>
      </c>
      <c r="E53" s="16" t="s">
        <v>62</v>
      </c>
      <c r="F53" s="17">
        <v>0</v>
      </c>
      <c r="G53" s="17">
        <v>0</v>
      </c>
      <c r="H53" s="17">
        <v>0</v>
      </c>
    </row>
    <row r="54" spans="1:8" ht="36.75" customHeight="1" thickBot="1">
      <c r="A54" s="9" t="s">
        <v>63</v>
      </c>
      <c r="B54" s="7" t="s">
        <v>64</v>
      </c>
      <c r="C54" s="7" t="s">
        <v>65</v>
      </c>
      <c r="D54" s="7" t="s">
        <v>66</v>
      </c>
      <c r="E54" s="11"/>
      <c r="F54" s="12">
        <f>SUM(F55+F62)</f>
        <v>736.5</v>
      </c>
      <c r="G54" s="12">
        <f t="shared" ref="G54" si="18">SUM(G55+G57)</f>
        <v>768.8</v>
      </c>
      <c r="H54" s="12">
        <f>H56+H71</f>
        <v>1019.3</v>
      </c>
    </row>
    <row r="55" spans="1:8" ht="51" customHeight="1" thickBot="1">
      <c r="A55" s="39" t="s">
        <v>67</v>
      </c>
      <c r="B55" s="15" t="s">
        <v>68</v>
      </c>
      <c r="C55" s="15" t="s">
        <v>65</v>
      </c>
      <c r="D55" s="15" t="s">
        <v>66</v>
      </c>
      <c r="E55" s="16"/>
      <c r="F55" s="17">
        <f>F56</f>
        <v>736.5</v>
      </c>
      <c r="G55" s="18">
        <f t="shared" ref="G55:H57" si="19">SUM(G56)</f>
        <v>768.8</v>
      </c>
      <c r="H55" s="18">
        <f t="shared" si="19"/>
        <v>1019.3</v>
      </c>
    </row>
    <row r="56" spans="1:8" ht="42" customHeight="1" thickBot="1">
      <c r="A56" s="19" t="s">
        <v>25</v>
      </c>
      <c r="B56" s="15" t="s">
        <v>68</v>
      </c>
      <c r="C56" s="15" t="s">
        <v>65</v>
      </c>
      <c r="D56" s="15" t="s">
        <v>66</v>
      </c>
      <c r="E56" s="16">
        <v>240</v>
      </c>
      <c r="F56" s="40">
        <v>736.5</v>
      </c>
      <c r="G56" s="41">
        <v>768.8</v>
      </c>
      <c r="H56" s="42">
        <v>1019.3</v>
      </c>
    </row>
    <row r="57" spans="1:8" ht="38.25" hidden="1" thickBot="1">
      <c r="A57" s="19" t="s">
        <v>69</v>
      </c>
      <c r="B57" s="15" t="s">
        <v>70</v>
      </c>
      <c r="C57" s="15" t="s">
        <v>65</v>
      </c>
      <c r="D57" s="15" t="s">
        <v>66</v>
      </c>
      <c r="E57" s="16"/>
      <c r="F57" s="17">
        <f>SUM(F58)</f>
        <v>0</v>
      </c>
      <c r="G57" s="18">
        <v>0</v>
      </c>
      <c r="H57" s="18">
        <f t="shared" si="19"/>
        <v>0</v>
      </c>
    </row>
    <row r="58" spans="1:8" ht="37.5" hidden="1" customHeight="1" thickBot="1">
      <c r="A58" s="19" t="s">
        <v>25</v>
      </c>
      <c r="B58" s="15" t="s">
        <v>70</v>
      </c>
      <c r="C58" s="15" t="s">
        <v>65</v>
      </c>
      <c r="D58" s="15" t="s">
        <v>66</v>
      </c>
      <c r="E58" s="16">
        <v>240</v>
      </c>
      <c r="F58" s="40">
        <v>0</v>
      </c>
      <c r="G58" s="41">
        <v>0</v>
      </c>
      <c r="H58" s="42">
        <v>0</v>
      </c>
    </row>
    <row r="59" spans="1:8" ht="75.75" hidden="1" thickBot="1">
      <c r="A59" s="9" t="s">
        <v>71</v>
      </c>
      <c r="B59" s="7" t="s">
        <v>72</v>
      </c>
      <c r="C59" s="15" t="s">
        <v>65</v>
      </c>
      <c r="D59" s="15" t="s">
        <v>66</v>
      </c>
      <c r="E59" s="11"/>
      <c r="F59" s="12">
        <f t="shared" ref="F59:H60" si="20">SUM(F60)</f>
        <v>0</v>
      </c>
      <c r="G59" s="28">
        <f t="shared" si="20"/>
        <v>0</v>
      </c>
      <c r="H59" s="28">
        <f t="shared" si="20"/>
        <v>0</v>
      </c>
    </row>
    <row r="60" spans="1:8" ht="57" hidden="1" thickBot="1">
      <c r="A60" s="19" t="s">
        <v>73</v>
      </c>
      <c r="B60" s="15" t="s">
        <v>74</v>
      </c>
      <c r="C60" s="15" t="s">
        <v>65</v>
      </c>
      <c r="D60" s="15" t="s">
        <v>66</v>
      </c>
      <c r="E60" s="16"/>
      <c r="F60" s="17">
        <f t="shared" si="20"/>
        <v>0</v>
      </c>
      <c r="G60" s="18">
        <f t="shared" si="20"/>
        <v>0</v>
      </c>
      <c r="H60" s="18">
        <f t="shared" si="20"/>
        <v>0</v>
      </c>
    </row>
    <row r="61" spans="1:8" ht="57" hidden="1" thickBot="1">
      <c r="A61" s="19" t="s">
        <v>25</v>
      </c>
      <c r="B61" s="15" t="s">
        <v>74</v>
      </c>
      <c r="C61" s="15" t="s">
        <v>65</v>
      </c>
      <c r="D61" s="15" t="s">
        <v>66</v>
      </c>
      <c r="E61" s="16">
        <v>240</v>
      </c>
      <c r="F61" s="17">
        <v>0</v>
      </c>
      <c r="G61" s="18">
        <v>0</v>
      </c>
      <c r="H61" s="18">
        <v>0</v>
      </c>
    </row>
    <row r="62" spans="1:8" ht="38.25" hidden="1" thickBot="1">
      <c r="A62" s="43" t="s">
        <v>69</v>
      </c>
      <c r="B62" s="14" t="s">
        <v>75</v>
      </c>
      <c r="C62" s="15" t="s">
        <v>65</v>
      </c>
      <c r="D62" s="15" t="s">
        <v>66</v>
      </c>
      <c r="E62" s="16"/>
      <c r="F62" s="17">
        <v>0</v>
      </c>
      <c r="G62" s="18">
        <v>0</v>
      </c>
      <c r="H62" s="18">
        <v>0</v>
      </c>
    </row>
    <row r="63" spans="1:8" ht="19.5" hidden="1" thickBot="1">
      <c r="A63" s="13" t="s">
        <v>47</v>
      </c>
      <c r="B63" s="14" t="s">
        <v>75</v>
      </c>
      <c r="C63" s="15" t="s">
        <v>65</v>
      </c>
      <c r="D63" s="15" t="s">
        <v>66</v>
      </c>
      <c r="E63" s="16" t="s">
        <v>76</v>
      </c>
      <c r="F63" s="17">
        <v>0</v>
      </c>
      <c r="G63" s="18">
        <v>0</v>
      </c>
      <c r="H63" s="18">
        <v>0</v>
      </c>
    </row>
    <row r="64" spans="1:8" s="50" customFormat="1" ht="54" hidden="1" customHeight="1" thickBot="1">
      <c r="A64" s="44" t="s">
        <v>77</v>
      </c>
      <c r="B64" s="45" t="s">
        <v>78</v>
      </c>
      <c r="C64" s="46" t="s">
        <v>65</v>
      </c>
      <c r="D64" s="46" t="s">
        <v>79</v>
      </c>
      <c r="E64" s="47"/>
      <c r="F64" s="48">
        <f>SUM(F65+F68)</f>
        <v>0</v>
      </c>
      <c r="G64" s="49">
        <f t="shared" ref="G64:H64" si="21">SUM(G65)</f>
        <v>352.1</v>
      </c>
      <c r="H64" s="49">
        <f t="shared" si="21"/>
        <v>0</v>
      </c>
    </row>
    <row r="65" spans="1:8" s="54" customFormat="1" ht="38.25" hidden="1" thickBot="1">
      <c r="A65" s="39" t="s">
        <v>80</v>
      </c>
      <c r="B65" s="51" t="s">
        <v>81</v>
      </c>
      <c r="C65" s="52" t="s">
        <v>65</v>
      </c>
      <c r="D65" s="52" t="s">
        <v>79</v>
      </c>
      <c r="E65" s="53"/>
      <c r="F65" s="40">
        <f>SUM(F66)</f>
        <v>0</v>
      </c>
      <c r="G65" s="41">
        <f>G66+G67</f>
        <v>352.1</v>
      </c>
      <c r="H65" s="41">
        <f>H66+H67</f>
        <v>0</v>
      </c>
    </row>
    <row r="66" spans="1:8" s="54" customFormat="1" ht="38.25" hidden="1" customHeight="1" thickBot="1">
      <c r="A66" s="13" t="s">
        <v>25</v>
      </c>
      <c r="B66" s="14" t="s">
        <v>81</v>
      </c>
      <c r="C66" s="55" t="s">
        <v>65</v>
      </c>
      <c r="D66" s="55" t="s">
        <v>79</v>
      </c>
      <c r="E66" s="56">
        <v>240</v>
      </c>
      <c r="F66" s="40">
        <v>0</v>
      </c>
      <c r="G66" s="41">
        <v>0</v>
      </c>
      <c r="H66" s="42">
        <v>0</v>
      </c>
    </row>
    <row r="67" spans="1:8" s="54" customFormat="1" ht="132" hidden="1" thickBot="1">
      <c r="A67" s="57" t="s">
        <v>82</v>
      </c>
      <c r="B67" s="14" t="s">
        <v>83</v>
      </c>
      <c r="C67" s="55" t="s">
        <v>65</v>
      </c>
      <c r="D67" s="55" t="s">
        <v>79</v>
      </c>
      <c r="E67" s="56"/>
      <c r="F67" s="40">
        <f>F68</f>
        <v>0</v>
      </c>
      <c r="G67" s="40">
        <f t="shared" ref="G67:H67" si="22">G68</f>
        <v>352.1</v>
      </c>
      <c r="H67" s="40">
        <f t="shared" si="22"/>
        <v>0</v>
      </c>
    </row>
    <row r="68" spans="1:8" s="54" customFormat="1" ht="42.75" hidden="1" customHeight="1" thickBot="1">
      <c r="A68" s="13" t="s">
        <v>25</v>
      </c>
      <c r="B68" s="14" t="s">
        <v>83</v>
      </c>
      <c r="C68" s="55" t="s">
        <v>65</v>
      </c>
      <c r="D68" s="55" t="s">
        <v>79</v>
      </c>
      <c r="E68" s="56" t="s">
        <v>27</v>
      </c>
      <c r="F68" s="40">
        <v>0</v>
      </c>
      <c r="G68" s="41">
        <v>352.1</v>
      </c>
      <c r="H68" s="41"/>
    </row>
    <row r="69" spans="1:8" ht="56.25" hidden="1" customHeight="1" thickBot="1">
      <c r="A69" s="58" t="s">
        <v>15</v>
      </c>
      <c r="B69" s="7" t="s">
        <v>16</v>
      </c>
      <c r="C69" s="7" t="s">
        <v>21</v>
      </c>
      <c r="D69" s="7" t="s">
        <v>54</v>
      </c>
      <c r="E69" s="11"/>
      <c r="F69" s="12">
        <f>SUM(F75+F79)</f>
        <v>596.1</v>
      </c>
      <c r="G69" s="12">
        <f t="shared" ref="G69:H69" si="23">SUM(G75+G79)</f>
        <v>550.5</v>
      </c>
      <c r="H69" s="12">
        <f t="shared" si="23"/>
        <v>575.5</v>
      </c>
    </row>
    <row r="70" spans="1:8" ht="56.25" hidden="1" customHeight="1" thickBot="1">
      <c r="A70" s="43" t="s">
        <v>69</v>
      </c>
      <c r="B70" s="14" t="s">
        <v>84</v>
      </c>
      <c r="C70" s="7" t="s">
        <v>65</v>
      </c>
      <c r="D70" s="7" t="s">
        <v>66</v>
      </c>
      <c r="E70" s="11"/>
      <c r="F70" s="12">
        <v>0</v>
      </c>
      <c r="G70" s="12">
        <v>0</v>
      </c>
      <c r="H70" s="12"/>
    </row>
    <row r="71" spans="1:8" ht="56.25" hidden="1" customHeight="1" thickBot="1">
      <c r="A71" s="13" t="s">
        <v>25</v>
      </c>
      <c r="B71" s="14" t="s">
        <v>84</v>
      </c>
      <c r="C71" s="7" t="s">
        <v>65</v>
      </c>
      <c r="D71" s="7" t="s">
        <v>66</v>
      </c>
      <c r="E71" s="11" t="s">
        <v>27</v>
      </c>
      <c r="F71" s="12">
        <v>0</v>
      </c>
      <c r="G71" s="12">
        <v>0</v>
      </c>
      <c r="H71" s="12"/>
    </row>
    <row r="72" spans="1:8" ht="56.25" customHeight="1" thickBot="1">
      <c r="A72" s="9" t="s">
        <v>85</v>
      </c>
      <c r="B72" s="7" t="s">
        <v>78</v>
      </c>
      <c r="C72" s="7" t="s">
        <v>65</v>
      </c>
      <c r="D72" s="7" t="s">
        <v>79</v>
      </c>
      <c r="E72" s="11"/>
      <c r="F72" s="12">
        <f>F73</f>
        <v>100</v>
      </c>
      <c r="G72" s="12">
        <f>G73</f>
        <v>100</v>
      </c>
      <c r="H72" s="12">
        <f>H73</f>
        <v>100</v>
      </c>
    </row>
    <row r="73" spans="1:8" ht="42" customHeight="1" thickBot="1">
      <c r="A73" s="13" t="s">
        <v>80</v>
      </c>
      <c r="B73" s="59" t="s">
        <v>81</v>
      </c>
      <c r="C73" s="15" t="s">
        <v>65</v>
      </c>
      <c r="D73" s="15" t="s">
        <v>79</v>
      </c>
      <c r="E73" s="16"/>
      <c r="F73" s="17">
        <f>F74</f>
        <v>100</v>
      </c>
      <c r="G73" s="17">
        <v>100</v>
      </c>
      <c r="H73" s="17">
        <v>100</v>
      </c>
    </row>
    <row r="74" spans="1:8" ht="38.25" customHeight="1" thickBot="1">
      <c r="A74" s="60" t="s">
        <v>25</v>
      </c>
      <c r="B74" s="61" t="s">
        <v>81</v>
      </c>
      <c r="C74" s="15" t="s">
        <v>65</v>
      </c>
      <c r="D74" s="15" t="s">
        <v>79</v>
      </c>
      <c r="E74" s="16" t="s">
        <v>27</v>
      </c>
      <c r="F74" s="17">
        <v>100</v>
      </c>
      <c r="G74" s="17">
        <v>100</v>
      </c>
      <c r="H74" s="17">
        <v>100</v>
      </c>
    </row>
    <row r="75" spans="1:8" ht="43.5" customHeight="1" thickBot="1">
      <c r="A75" s="9" t="s">
        <v>86</v>
      </c>
      <c r="B75" s="7" t="s">
        <v>87</v>
      </c>
      <c r="C75" s="7" t="s">
        <v>21</v>
      </c>
      <c r="D75" s="7" t="s">
        <v>54</v>
      </c>
      <c r="E75" s="11"/>
      <c r="F75" s="12">
        <f>F77+F85</f>
        <v>596.1</v>
      </c>
      <c r="G75" s="28">
        <f t="shared" ref="F75:H80" si="24">SUM(G76)</f>
        <v>550.5</v>
      </c>
      <c r="H75" s="28">
        <f t="shared" si="24"/>
        <v>575.5</v>
      </c>
    </row>
    <row r="76" spans="1:8" ht="22.5" customHeight="1" thickBot="1">
      <c r="A76" s="19" t="s">
        <v>88</v>
      </c>
      <c r="B76" s="15" t="s">
        <v>89</v>
      </c>
      <c r="C76" s="15" t="s">
        <v>21</v>
      </c>
      <c r="D76" s="15" t="s">
        <v>54</v>
      </c>
      <c r="E76" s="16"/>
      <c r="F76" s="17">
        <f t="shared" si="24"/>
        <v>596.1</v>
      </c>
      <c r="G76" s="18">
        <f t="shared" si="24"/>
        <v>550.5</v>
      </c>
      <c r="H76" s="18">
        <f t="shared" si="24"/>
        <v>575.5</v>
      </c>
    </row>
    <row r="77" spans="1:8" ht="39" customHeight="1" thickBot="1">
      <c r="A77" s="19" t="s">
        <v>90</v>
      </c>
      <c r="B77" s="15" t="s">
        <v>89</v>
      </c>
      <c r="C77" s="15" t="s">
        <v>21</v>
      </c>
      <c r="D77" s="15" t="s">
        <v>54</v>
      </c>
      <c r="E77" s="16">
        <v>240</v>
      </c>
      <c r="F77" s="17">
        <v>596.1</v>
      </c>
      <c r="G77" s="18">
        <v>550.5</v>
      </c>
      <c r="H77" s="18">
        <v>575.5</v>
      </c>
    </row>
    <row r="78" spans="1:8" ht="34.5" hidden="1" customHeight="1" thickBot="1">
      <c r="A78" s="62" t="s">
        <v>91</v>
      </c>
      <c r="B78" s="14" t="s">
        <v>92</v>
      </c>
      <c r="C78" s="15" t="s">
        <v>21</v>
      </c>
      <c r="D78" s="15" t="s">
        <v>54</v>
      </c>
      <c r="E78" s="16"/>
      <c r="F78" s="17">
        <v>0</v>
      </c>
      <c r="G78" s="18">
        <v>0</v>
      </c>
      <c r="H78" s="18">
        <v>0</v>
      </c>
    </row>
    <row r="79" spans="1:8" ht="38.25" hidden="1" thickBot="1">
      <c r="A79" s="63" t="s">
        <v>93</v>
      </c>
      <c r="B79" s="14" t="s">
        <v>92</v>
      </c>
      <c r="C79" s="15" t="s">
        <v>21</v>
      </c>
      <c r="D79" s="15" t="s">
        <v>54</v>
      </c>
      <c r="E79" s="16"/>
      <c r="F79" s="17">
        <f t="shared" si="24"/>
        <v>0</v>
      </c>
      <c r="G79" s="18">
        <f t="shared" si="24"/>
        <v>0</v>
      </c>
      <c r="H79" s="18">
        <f t="shared" si="24"/>
        <v>0</v>
      </c>
    </row>
    <row r="80" spans="1:8" ht="38.25" hidden="1" thickBot="1">
      <c r="A80" s="27" t="s">
        <v>37</v>
      </c>
      <c r="B80" s="14" t="s">
        <v>38</v>
      </c>
      <c r="C80" s="15" t="s">
        <v>21</v>
      </c>
      <c r="D80" s="15" t="s">
        <v>54</v>
      </c>
      <c r="E80" s="16"/>
      <c r="F80" s="17">
        <f t="shared" si="24"/>
        <v>0</v>
      </c>
      <c r="G80" s="18">
        <f t="shared" si="24"/>
        <v>0</v>
      </c>
      <c r="H80" s="18">
        <f t="shared" si="24"/>
        <v>0</v>
      </c>
    </row>
    <row r="81" spans="1:8" ht="57" hidden="1" thickBot="1">
      <c r="A81" s="13" t="s">
        <v>25</v>
      </c>
      <c r="B81" s="14" t="s">
        <v>38</v>
      </c>
      <c r="C81" s="15" t="s">
        <v>21</v>
      </c>
      <c r="D81" s="15" t="s">
        <v>54</v>
      </c>
      <c r="E81" s="16" t="s">
        <v>27</v>
      </c>
      <c r="F81" s="17">
        <v>0</v>
      </c>
      <c r="G81" s="18">
        <v>0</v>
      </c>
      <c r="H81" s="18">
        <v>0</v>
      </c>
    </row>
    <row r="82" spans="1:8" ht="19.5" hidden="1" thickBot="1">
      <c r="A82" s="13"/>
      <c r="B82" s="14"/>
      <c r="C82" s="15"/>
      <c r="D82" s="15"/>
      <c r="E82" s="16"/>
      <c r="F82" s="17"/>
      <c r="G82" s="18"/>
      <c r="H82" s="18"/>
    </row>
    <row r="83" spans="1:8" ht="19.5" hidden="1" thickBot="1">
      <c r="A83" s="13"/>
      <c r="B83" s="14"/>
      <c r="C83" s="15"/>
      <c r="D83" s="15"/>
      <c r="E83" s="16"/>
      <c r="F83" s="17"/>
      <c r="G83" s="18"/>
      <c r="H83" s="18"/>
    </row>
    <row r="84" spans="1:8" ht="19.5" hidden="1" thickBot="1">
      <c r="A84" s="13"/>
      <c r="B84" s="14"/>
      <c r="C84" s="15"/>
      <c r="D84" s="15"/>
      <c r="E84" s="16"/>
      <c r="F84" s="17"/>
      <c r="G84" s="18"/>
      <c r="H84" s="18"/>
    </row>
    <row r="85" spans="1:8" ht="75.75" hidden="1" thickBot="1">
      <c r="A85" s="13" t="s">
        <v>94</v>
      </c>
      <c r="B85" s="14" t="s">
        <v>89</v>
      </c>
      <c r="C85" s="15" t="s">
        <v>21</v>
      </c>
      <c r="D85" s="15" t="s">
        <v>54</v>
      </c>
      <c r="E85" s="16" t="s">
        <v>95</v>
      </c>
      <c r="F85" s="17"/>
      <c r="G85" s="18">
        <v>0</v>
      </c>
      <c r="H85" s="18">
        <v>0</v>
      </c>
    </row>
    <row r="86" spans="1:8" ht="84" customHeight="1" thickBot="1">
      <c r="A86" s="64" t="s">
        <v>96</v>
      </c>
      <c r="B86" s="7" t="s">
        <v>97</v>
      </c>
      <c r="C86" s="15"/>
      <c r="D86" s="15"/>
      <c r="E86" s="16"/>
      <c r="F86" s="12">
        <f>F91+F97+F104+F118+F124+F123+F115</f>
        <v>4415.6000000000004</v>
      </c>
      <c r="G86" s="12">
        <f>G91+G97+G104+G118+G124+G117</f>
        <v>4307.2999999999993</v>
      </c>
      <c r="H86" s="12">
        <f>H91+H97+H104+H118+H124+H117</f>
        <v>3805.5</v>
      </c>
    </row>
    <row r="87" spans="1:8" ht="22.5" hidden="1" customHeight="1" thickBot="1">
      <c r="A87" s="64" t="s">
        <v>98</v>
      </c>
      <c r="B87" s="7" t="s">
        <v>97</v>
      </c>
      <c r="C87" s="65" t="s">
        <v>44</v>
      </c>
      <c r="D87" s="65"/>
      <c r="E87" s="66"/>
      <c r="F87" s="48">
        <f>SUM(F88+F94+F102)</f>
        <v>4230.5</v>
      </c>
      <c r="G87" s="49">
        <f t="shared" ref="G87:H87" si="25">SUM(G88+G94+G102)</f>
        <v>4104.8999999999996</v>
      </c>
      <c r="H87" s="49">
        <f t="shared" si="25"/>
        <v>3595.9</v>
      </c>
    </row>
    <row r="88" spans="1:8" ht="60.75" hidden="1" customHeight="1" thickBot="1">
      <c r="A88" s="64" t="s">
        <v>99</v>
      </c>
      <c r="B88" s="7" t="s">
        <v>100</v>
      </c>
      <c r="C88" s="65" t="s">
        <v>44</v>
      </c>
      <c r="D88" s="65" t="s">
        <v>54</v>
      </c>
      <c r="E88" s="66"/>
      <c r="F88" s="48">
        <f>SUM(F89)</f>
        <v>1003.6</v>
      </c>
      <c r="G88" s="49">
        <f t="shared" ref="G88:H92" si="26">SUM(G89)</f>
        <v>1003.6</v>
      </c>
      <c r="H88" s="49">
        <f t="shared" si="26"/>
        <v>1003.6</v>
      </c>
    </row>
    <row r="89" spans="1:8" ht="76.5" hidden="1" customHeight="1" thickBot="1">
      <c r="A89" s="64" t="s">
        <v>101</v>
      </c>
      <c r="B89" s="7" t="s">
        <v>97</v>
      </c>
      <c r="C89" s="15" t="s">
        <v>44</v>
      </c>
      <c r="D89" s="15" t="s">
        <v>54</v>
      </c>
      <c r="E89" s="16"/>
      <c r="F89" s="12">
        <f>SUM(F91)</f>
        <v>1003.6</v>
      </c>
      <c r="G89" s="28">
        <f>SUM(G91)</f>
        <v>1003.6</v>
      </c>
      <c r="H89" s="28">
        <f>SUM(H91)</f>
        <v>1003.6</v>
      </c>
    </row>
    <row r="90" spans="1:8" ht="24" customHeight="1" thickBot="1">
      <c r="A90" s="64" t="s">
        <v>17</v>
      </c>
      <c r="B90" s="7" t="s">
        <v>102</v>
      </c>
      <c r="C90" s="15"/>
      <c r="D90" s="15"/>
      <c r="E90" s="16"/>
      <c r="F90" s="12">
        <f>F86</f>
        <v>4415.6000000000004</v>
      </c>
      <c r="G90" s="12">
        <f t="shared" ref="G90:H90" si="27">G86</f>
        <v>4307.2999999999993</v>
      </c>
      <c r="H90" s="12">
        <f t="shared" si="27"/>
        <v>3805.5</v>
      </c>
    </row>
    <row r="91" spans="1:8" s="67" customFormat="1" ht="74.25" customHeight="1" thickBot="1">
      <c r="A91" s="9" t="s">
        <v>103</v>
      </c>
      <c r="B91" s="7" t="s">
        <v>104</v>
      </c>
      <c r="C91" s="7" t="s">
        <v>44</v>
      </c>
      <c r="D91" s="7" t="s">
        <v>54</v>
      </c>
      <c r="E91" s="11"/>
      <c r="F91" s="12">
        <f>SUM(F92)</f>
        <v>1003.6</v>
      </c>
      <c r="G91" s="28">
        <f t="shared" si="26"/>
        <v>1003.6</v>
      </c>
      <c r="H91" s="28">
        <f t="shared" si="26"/>
        <v>1003.6</v>
      </c>
    </row>
    <row r="92" spans="1:8" s="67" customFormat="1" ht="19.5" thickBot="1">
      <c r="A92" s="19" t="s">
        <v>105</v>
      </c>
      <c r="B92" s="15" t="s">
        <v>106</v>
      </c>
      <c r="C92" s="15" t="s">
        <v>44</v>
      </c>
      <c r="D92" s="15" t="s">
        <v>54</v>
      </c>
      <c r="E92" s="16"/>
      <c r="F92" s="17">
        <f>SUM(F93)</f>
        <v>1003.6</v>
      </c>
      <c r="G92" s="18">
        <f t="shared" si="26"/>
        <v>1003.6</v>
      </c>
      <c r="H92" s="18">
        <f t="shared" si="26"/>
        <v>1003.6</v>
      </c>
    </row>
    <row r="93" spans="1:8" ht="42" customHeight="1" thickBot="1">
      <c r="A93" s="19" t="s">
        <v>107</v>
      </c>
      <c r="B93" s="15" t="s">
        <v>106</v>
      </c>
      <c r="C93" s="15" t="s">
        <v>44</v>
      </c>
      <c r="D93" s="15" t="s">
        <v>54</v>
      </c>
      <c r="E93" s="16">
        <v>120</v>
      </c>
      <c r="F93" s="17">
        <v>1003.6</v>
      </c>
      <c r="G93" s="17">
        <v>1003.6</v>
      </c>
      <c r="H93" s="17">
        <v>1003.6</v>
      </c>
    </row>
    <row r="94" spans="1:8" ht="57" hidden="1" customHeight="1" thickBot="1">
      <c r="A94" s="64" t="s">
        <v>108</v>
      </c>
      <c r="B94" s="65"/>
      <c r="C94" s="65" t="s">
        <v>44</v>
      </c>
      <c r="D94" s="65" t="s">
        <v>65</v>
      </c>
      <c r="E94" s="66"/>
      <c r="F94" s="48">
        <f>SUM(F95)</f>
        <v>2581.9</v>
      </c>
      <c r="G94" s="49">
        <f t="shared" ref="G94:H94" si="28">SUM(G95)</f>
        <v>2456.3000000000002</v>
      </c>
      <c r="H94" s="68">
        <f t="shared" si="28"/>
        <v>1956.3</v>
      </c>
    </row>
    <row r="95" spans="1:8" ht="72" hidden="1" customHeight="1" thickBot="1">
      <c r="A95" s="64" t="s">
        <v>101</v>
      </c>
      <c r="B95" s="15" t="s">
        <v>97</v>
      </c>
      <c r="C95" s="15" t="s">
        <v>44</v>
      </c>
      <c r="D95" s="15" t="s">
        <v>65</v>
      </c>
      <c r="E95" s="16"/>
      <c r="F95" s="12">
        <f>SUM(F96+F100+F107)</f>
        <v>2581.9</v>
      </c>
      <c r="G95" s="28">
        <f>SUM(G96+G100+G107)</f>
        <v>2456.3000000000002</v>
      </c>
      <c r="H95" s="28">
        <f>SUM(H96+H100+H107)</f>
        <v>1956.3</v>
      </c>
    </row>
    <row r="96" spans="1:8" s="67" customFormat="1" ht="58.5" hidden="1" customHeight="1" thickBot="1">
      <c r="A96" s="9" t="s">
        <v>103</v>
      </c>
      <c r="B96" s="7" t="s">
        <v>109</v>
      </c>
      <c r="C96" s="7" t="s">
        <v>44</v>
      </c>
      <c r="D96" s="7" t="s">
        <v>65</v>
      </c>
      <c r="E96" s="11"/>
      <c r="F96" s="12">
        <f>SUM(F97)</f>
        <v>2581.9</v>
      </c>
      <c r="G96" s="28">
        <f t="shared" ref="G96:H96" si="29">SUM(G97)</f>
        <v>2456.3000000000002</v>
      </c>
      <c r="H96" s="28">
        <f t="shared" si="29"/>
        <v>1956.3</v>
      </c>
    </row>
    <row r="97" spans="1:8" s="67" customFormat="1" ht="19.5" thickBot="1">
      <c r="A97" s="19" t="s">
        <v>110</v>
      </c>
      <c r="B97" s="15" t="s">
        <v>111</v>
      </c>
      <c r="C97" s="7" t="s">
        <v>44</v>
      </c>
      <c r="D97" s="7" t="s">
        <v>65</v>
      </c>
      <c r="E97" s="11"/>
      <c r="F97" s="12">
        <f>SUM(F98:F101)</f>
        <v>2581.9</v>
      </c>
      <c r="G97" s="28">
        <f t="shared" ref="G97:H97" si="30">SUM(G98:G101)</f>
        <v>2456.3000000000002</v>
      </c>
      <c r="H97" s="28">
        <f t="shared" si="30"/>
        <v>1956.3</v>
      </c>
    </row>
    <row r="98" spans="1:8" ht="43.5" customHeight="1" thickBot="1">
      <c r="A98" s="19" t="s">
        <v>112</v>
      </c>
      <c r="B98" s="15" t="s">
        <v>111</v>
      </c>
      <c r="C98" s="15" t="s">
        <v>44</v>
      </c>
      <c r="D98" s="15" t="s">
        <v>65</v>
      </c>
      <c r="E98" s="16">
        <v>120</v>
      </c>
      <c r="F98" s="17">
        <v>1121.9000000000001</v>
      </c>
      <c r="G98" s="17">
        <v>996.3</v>
      </c>
      <c r="H98" s="17">
        <v>996.3</v>
      </c>
    </row>
    <row r="99" spans="1:8" ht="39.75" customHeight="1" thickBot="1">
      <c r="A99" s="19" t="s">
        <v>25</v>
      </c>
      <c r="B99" s="15" t="s">
        <v>111</v>
      </c>
      <c r="C99" s="15" t="s">
        <v>44</v>
      </c>
      <c r="D99" s="15" t="s">
        <v>65</v>
      </c>
      <c r="E99" s="16">
        <v>240</v>
      </c>
      <c r="F99" s="17">
        <v>1440</v>
      </c>
      <c r="G99" s="18">
        <v>1440</v>
      </c>
      <c r="H99" s="18">
        <v>940</v>
      </c>
    </row>
    <row r="100" spans="1:8" ht="38.25" hidden="1" thickBot="1">
      <c r="A100" s="34" t="s">
        <v>113</v>
      </c>
      <c r="B100" s="15" t="s">
        <v>114</v>
      </c>
      <c r="C100" s="35" t="s">
        <v>44</v>
      </c>
      <c r="D100" s="35" t="s">
        <v>65</v>
      </c>
      <c r="E100" s="36" t="s">
        <v>115</v>
      </c>
      <c r="F100" s="37">
        <v>0</v>
      </c>
      <c r="G100" s="38">
        <v>0</v>
      </c>
      <c r="H100" s="38">
        <v>0</v>
      </c>
    </row>
    <row r="101" spans="1:8" ht="21.75" customHeight="1" thickBot="1">
      <c r="A101" s="19" t="s">
        <v>116</v>
      </c>
      <c r="B101" s="15" t="s">
        <v>111</v>
      </c>
      <c r="C101" s="15" t="s">
        <v>44</v>
      </c>
      <c r="D101" s="15" t="s">
        <v>65</v>
      </c>
      <c r="E101" s="16">
        <v>850</v>
      </c>
      <c r="F101" s="17">
        <v>20</v>
      </c>
      <c r="G101" s="18">
        <v>20</v>
      </c>
      <c r="H101" s="18">
        <v>20</v>
      </c>
    </row>
    <row r="102" spans="1:8" ht="19.5" hidden="1" thickBot="1">
      <c r="A102" s="64" t="s">
        <v>117</v>
      </c>
      <c r="B102" s="65"/>
      <c r="C102" s="65" t="s">
        <v>44</v>
      </c>
      <c r="D102" s="65" t="s">
        <v>118</v>
      </c>
      <c r="E102" s="66"/>
      <c r="F102" s="48">
        <f>SUM(F103+F106)</f>
        <v>645</v>
      </c>
      <c r="G102" s="49">
        <f t="shared" ref="G102:H102" si="31">SUM(G103+G106)</f>
        <v>645</v>
      </c>
      <c r="H102" s="49">
        <f t="shared" si="31"/>
        <v>636</v>
      </c>
    </row>
    <row r="103" spans="1:8" ht="77.25" hidden="1" customHeight="1" thickBot="1">
      <c r="A103" s="64" t="s">
        <v>101</v>
      </c>
      <c r="B103" s="7" t="s">
        <v>97</v>
      </c>
      <c r="C103" s="7" t="s">
        <v>44</v>
      </c>
      <c r="D103" s="7" t="s">
        <v>118</v>
      </c>
      <c r="E103" s="16"/>
      <c r="F103" s="12">
        <f>SUM(F104)</f>
        <v>645</v>
      </c>
      <c r="G103" s="28">
        <f t="shared" ref="G103:H104" si="32">SUM(G104)</f>
        <v>645</v>
      </c>
      <c r="H103" s="28">
        <f t="shared" si="32"/>
        <v>636</v>
      </c>
    </row>
    <row r="104" spans="1:8" s="67" customFormat="1" ht="63" customHeight="1" thickBot="1">
      <c r="A104" s="9" t="s">
        <v>119</v>
      </c>
      <c r="B104" s="7" t="s">
        <v>109</v>
      </c>
      <c r="C104" s="7" t="s">
        <v>44</v>
      </c>
      <c r="D104" s="7" t="s">
        <v>118</v>
      </c>
      <c r="E104" s="11"/>
      <c r="F104" s="12">
        <f>SUM(F105)</f>
        <v>645</v>
      </c>
      <c r="G104" s="28">
        <f t="shared" si="32"/>
        <v>645</v>
      </c>
      <c r="H104" s="28">
        <f t="shared" si="32"/>
        <v>636</v>
      </c>
    </row>
    <row r="105" spans="1:8" ht="15" customHeight="1">
      <c r="A105" s="127" t="s">
        <v>120</v>
      </c>
      <c r="B105" s="130" t="s">
        <v>121</v>
      </c>
      <c r="C105" s="130" t="s">
        <v>44</v>
      </c>
      <c r="D105" s="130">
        <v>13</v>
      </c>
      <c r="E105" s="133"/>
      <c r="F105" s="136">
        <f>SUM(F108)</f>
        <v>645</v>
      </c>
      <c r="G105" s="119">
        <f t="shared" ref="G105:H105" si="33">SUM(G108)</f>
        <v>645</v>
      </c>
      <c r="H105" s="119">
        <f t="shared" si="33"/>
        <v>636</v>
      </c>
    </row>
    <row r="106" spans="1:8" ht="18.75" customHeight="1">
      <c r="A106" s="128"/>
      <c r="B106" s="131"/>
      <c r="C106" s="131"/>
      <c r="D106" s="131"/>
      <c r="E106" s="134"/>
      <c r="F106" s="137"/>
      <c r="G106" s="120"/>
      <c r="H106" s="120"/>
    </row>
    <row r="107" spans="1:8" ht="48" customHeight="1" thickBot="1">
      <c r="A107" s="129"/>
      <c r="B107" s="132"/>
      <c r="C107" s="132"/>
      <c r="D107" s="132"/>
      <c r="E107" s="135"/>
      <c r="F107" s="138"/>
      <c r="G107" s="121"/>
      <c r="H107" s="121"/>
    </row>
    <row r="108" spans="1:8" ht="21" customHeight="1" thickBot="1">
      <c r="A108" s="19" t="s">
        <v>47</v>
      </c>
      <c r="B108" s="15" t="s">
        <v>121</v>
      </c>
      <c r="C108" s="15" t="s">
        <v>44</v>
      </c>
      <c r="D108" s="15">
        <v>13</v>
      </c>
      <c r="E108" s="16">
        <v>540</v>
      </c>
      <c r="F108" s="17">
        <v>645</v>
      </c>
      <c r="G108" s="18">
        <v>645</v>
      </c>
      <c r="H108" s="18">
        <v>636</v>
      </c>
    </row>
    <row r="109" spans="1:8" ht="19.5" hidden="1" thickBot="1">
      <c r="A109" s="64" t="s">
        <v>122</v>
      </c>
      <c r="B109" s="65"/>
      <c r="C109" s="65" t="s">
        <v>54</v>
      </c>
      <c r="D109" s="65"/>
      <c r="E109" s="66"/>
      <c r="F109" s="48">
        <f>SUM(F110)</f>
        <v>0</v>
      </c>
      <c r="G109" s="49">
        <f t="shared" ref="G109:H115" si="34">SUM(G110)</f>
        <v>0</v>
      </c>
      <c r="H109" s="49">
        <f t="shared" si="34"/>
        <v>0</v>
      </c>
    </row>
    <row r="110" spans="1:8" ht="19.5" hidden="1" customHeight="1" thickBot="1">
      <c r="A110" s="64" t="s">
        <v>123</v>
      </c>
      <c r="B110" s="65" t="s">
        <v>97</v>
      </c>
      <c r="C110" s="65" t="s">
        <v>54</v>
      </c>
      <c r="D110" s="65" t="s">
        <v>22</v>
      </c>
      <c r="E110" s="66"/>
      <c r="F110" s="48">
        <f>SUM(F111)</f>
        <v>0</v>
      </c>
      <c r="G110" s="49">
        <f t="shared" si="34"/>
        <v>0</v>
      </c>
      <c r="H110" s="49">
        <f t="shared" si="34"/>
        <v>0</v>
      </c>
    </row>
    <row r="111" spans="1:8" ht="73.5" hidden="1" customHeight="1" thickBot="1">
      <c r="A111" s="64" t="s">
        <v>101</v>
      </c>
      <c r="B111" s="65" t="s">
        <v>97</v>
      </c>
      <c r="C111" s="65" t="s">
        <v>54</v>
      </c>
      <c r="D111" s="65" t="s">
        <v>22</v>
      </c>
      <c r="E111" s="66"/>
      <c r="F111" s="48">
        <f>SUM(F124)</f>
        <v>0</v>
      </c>
      <c r="G111" s="49">
        <f>SUM(G124)</f>
        <v>0</v>
      </c>
      <c r="H111" s="49">
        <f>SUM(H124)</f>
        <v>0</v>
      </c>
    </row>
    <row r="112" spans="1:8" ht="73.5" hidden="1" customHeight="1" thickBot="1">
      <c r="A112" s="64"/>
      <c r="B112" s="65"/>
      <c r="C112" s="65"/>
      <c r="D112" s="65"/>
      <c r="E112" s="66"/>
      <c r="F112" s="48"/>
      <c r="G112" s="48"/>
      <c r="H112" s="48"/>
    </row>
    <row r="113" spans="1:8" ht="52.5" hidden="1" customHeight="1" thickBot="1">
      <c r="A113" s="13"/>
      <c r="B113" s="14"/>
      <c r="C113" s="14"/>
      <c r="D113" s="14"/>
      <c r="E113" s="66"/>
      <c r="F113" s="48"/>
      <c r="G113" s="48"/>
      <c r="H113" s="48"/>
    </row>
    <row r="114" spans="1:8" ht="39" hidden="1" customHeight="1" thickBot="1">
      <c r="A114" s="13"/>
      <c r="B114" s="14"/>
      <c r="C114" s="14"/>
      <c r="D114" s="14"/>
      <c r="E114" s="56"/>
      <c r="F114" s="40"/>
      <c r="G114" s="41"/>
      <c r="H114" s="41"/>
    </row>
    <row r="115" spans="1:8" ht="60" customHeight="1" thickBot="1">
      <c r="A115" s="13" t="s">
        <v>124</v>
      </c>
      <c r="B115" s="70" t="s">
        <v>125</v>
      </c>
      <c r="C115" s="71" t="s">
        <v>54</v>
      </c>
      <c r="D115" s="71" t="s">
        <v>22</v>
      </c>
      <c r="E115" s="66"/>
      <c r="F115" s="48">
        <f>SUM(F116)</f>
        <v>175.1</v>
      </c>
      <c r="G115" s="49">
        <f t="shared" si="34"/>
        <v>202.4</v>
      </c>
      <c r="H115" s="49">
        <f t="shared" si="34"/>
        <v>199.6</v>
      </c>
    </row>
    <row r="116" spans="1:8" ht="59.25" customHeight="1" thickBot="1">
      <c r="A116" s="13" t="s">
        <v>126</v>
      </c>
      <c r="B116" s="14" t="s">
        <v>127</v>
      </c>
      <c r="C116" s="14" t="s">
        <v>54</v>
      </c>
      <c r="D116" s="14" t="s">
        <v>22</v>
      </c>
      <c r="E116" s="56"/>
      <c r="F116" s="40">
        <f>F117</f>
        <v>175.1</v>
      </c>
      <c r="G116" s="41">
        <f t="shared" ref="G116" si="35">SUM(G117+G118)</f>
        <v>202.4</v>
      </c>
      <c r="H116" s="41">
        <f>H117</f>
        <v>199.6</v>
      </c>
    </row>
    <row r="117" spans="1:8" ht="39" customHeight="1" thickBot="1">
      <c r="A117" s="13" t="s">
        <v>107</v>
      </c>
      <c r="B117" s="14" t="s">
        <v>127</v>
      </c>
      <c r="C117" s="14" t="s">
        <v>54</v>
      </c>
      <c r="D117" s="14" t="s">
        <v>22</v>
      </c>
      <c r="E117" s="56">
        <v>120</v>
      </c>
      <c r="F117" s="40">
        <v>175.1</v>
      </c>
      <c r="G117" s="41">
        <v>192.4</v>
      </c>
      <c r="H117" s="42">
        <v>199.6</v>
      </c>
    </row>
    <row r="118" spans="1:8" ht="55.5" customHeight="1" thickBot="1">
      <c r="A118" s="64" t="s">
        <v>128</v>
      </c>
      <c r="B118" s="65" t="s">
        <v>129</v>
      </c>
      <c r="C118" s="65" t="s">
        <v>44</v>
      </c>
      <c r="D118" s="65" t="s">
        <v>118</v>
      </c>
      <c r="E118" s="66"/>
      <c r="F118" s="48">
        <f>F119</f>
        <v>10</v>
      </c>
      <c r="G118" s="48">
        <f t="shared" ref="G118:H118" si="36">G119</f>
        <v>10</v>
      </c>
      <c r="H118" s="48">
        <f t="shared" si="36"/>
        <v>10</v>
      </c>
    </row>
    <row r="119" spans="1:8" ht="39" customHeight="1" thickBot="1">
      <c r="A119" s="140" t="s">
        <v>130</v>
      </c>
      <c r="B119" s="72" t="s">
        <v>131</v>
      </c>
      <c r="C119" s="72" t="s">
        <v>44</v>
      </c>
      <c r="D119" s="72" t="s">
        <v>118</v>
      </c>
      <c r="E119" s="66"/>
      <c r="F119" s="40">
        <f>F120</f>
        <v>10</v>
      </c>
      <c r="G119" s="40">
        <f>G120</f>
        <v>10</v>
      </c>
      <c r="H119" s="40">
        <f>H120</f>
        <v>10</v>
      </c>
    </row>
    <row r="120" spans="1:8" ht="27" customHeight="1">
      <c r="A120" s="27" t="s">
        <v>116</v>
      </c>
      <c r="B120" s="73" t="s">
        <v>131</v>
      </c>
      <c r="C120" s="145" t="s">
        <v>44</v>
      </c>
      <c r="D120" s="73" t="s">
        <v>118</v>
      </c>
      <c r="E120" s="74" t="s">
        <v>132</v>
      </c>
      <c r="F120" s="75">
        <v>10</v>
      </c>
      <c r="G120" s="76">
        <v>10</v>
      </c>
      <c r="H120" s="76">
        <v>10</v>
      </c>
    </row>
    <row r="121" spans="1:8" ht="55.5" hidden="1" customHeight="1">
      <c r="A121" s="27" t="s">
        <v>133</v>
      </c>
      <c r="B121" s="73" t="s">
        <v>134</v>
      </c>
      <c r="C121" s="146" t="s">
        <v>44</v>
      </c>
      <c r="D121" s="71" t="s">
        <v>118</v>
      </c>
      <c r="E121" s="77"/>
      <c r="F121" s="78"/>
      <c r="G121" s="78">
        <f t="shared" ref="G121:H121" si="37">G123</f>
        <v>0</v>
      </c>
      <c r="H121" s="78">
        <f t="shared" si="37"/>
        <v>0</v>
      </c>
    </row>
    <row r="122" spans="1:8" ht="35.25" hidden="1" customHeight="1">
      <c r="A122" s="27" t="s">
        <v>135</v>
      </c>
      <c r="B122" s="73" t="s">
        <v>136</v>
      </c>
      <c r="C122" s="72" t="s">
        <v>44</v>
      </c>
      <c r="D122" s="72" t="s">
        <v>118</v>
      </c>
      <c r="E122" s="79"/>
      <c r="F122" s="80"/>
      <c r="G122" s="80">
        <f>G123</f>
        <v>0</v>
      </c>
      <c r="H122" s="80">
        <f>H123</f>
        <v>0</v>
      </c>
    </row>
    <row r="123" spans="1:8" ht="42.75" hidden="1" customHeight="1">
      <c r="A123" s="27" t="s">
        <v>137</v>
      </c>
      <c r="B123" s="73" t="s">
        <v>136</v>
      </c>
      <c r="C123" s="145" t="s">
        <v>44</v>
      </c>
      <c r="D123" s="73" t="s">
        <v>118</v>
      </c>
      <c r="E123" s="77" t="s">
        <v>27</v>
      </c>
      <c r="F123" s="80"/>
      <c r="G123" s="81">
        <v>0</v>
      </c>
      <c r="H123" s="81">
        <v>0</v>
      </c>
    </row>
    <row r="124" spans="1:8" ht="55.5" hidden="1" customHeight="1" thickBot="1">
      <c r="A124" s="27" t="s">
        <v>124</v>
      </c>
      <c r="B124" s="71" t="s">
        <v>125</v>
      </c>
      <c r="C124" s="146" t="s">
        <v>54</v>
      </c>
      <c r="D124" s="71" t="s">
        <v>22</v>
      </c>
      <c r="E124" s="66"/>
      <c r="F124" s="48"/>
      <c r="G124" s="49"/>
      <c r="H124" s="49"/>
    </row>
    <row r="125" spans="1:8" ht="55.5" hidden="1" customHeight="1" thickBot="1">
      <c r="A125" s="27" t="s">
        <v>126</v>
      </c>
      <c r="B125" s="73" t="s">
        <v>127</v>
      </c>
      <c r="C125" s="14" t="s">
        <v>54</v>
      </c>
      <c r="D125" s="14" t="s">
        <v>22</v>
      </c>
      <c r="E125" s="56"/>
      <c r="F125" s="40"/>
      <c r="G125" s="41"/>
      <c r="H125" s="41"/>
    </row>
    <row r="126" spans="1:8" ht="46.5" hidden="1" customHeight="1" thickBot="1">
      <c r="A126" s="27" t="s">
        <v>107</v>
      </c>
      <c r="B126" s="73" t="s">
        <v>127</v>
      </c>
      <c r="C126" s="14" t="s">
        <v>54</v>
      </c>
      <c r="D126" s="14" t="s">
        <v>22</v>
      </c>
      <c r="E126" s="56"/>
      <c r="F126" s="40"/>
      <c r="G126" s="41"/>
      <c r="H126" s="42"/>
    </row>
    <row r="127" spans="1:8" ht="44.25" hidden="1" customHeight="1" thickBot="1">
      <c r="A127" s="27" t="s">
        <v>25</v>
      </c>
      <c r="B127" s="73" t="s">
        <v>138</v>
      </c>
      <c r="C127" s="14" t="s">
        <v>54</v>
      </c>
      <c r="D127" s="14" t="s">
        <v>22</v>
      </c>
      <c r="E127" s="56">
        <v>240</v>
      </c>
      <c r="F127" s="40">
        <v>0</v>
      </c>
      <c r="G127" s="41">
        <v>0</v>
      </c>
      <c r="H127" s="42">
        <v>0</v>
      </c>
    </row>
    <row r="128" spans="1:8" ht="23.25" customHeight="1" thickBot="1">
      <c r="A128" s="6" t="s">
        <v>139</v>
      </c>
      <c r="B128" s="73"/>
      <c r="C128" s="14"/>
      <c r="D128" s="14"/>
      <c r="E128" s="56"/>
      <c r="F128" s="48">
        <f>F86+F16</f>
        <v>8681.2999999999993</v>
      </c>
      <c r="G128" s="48">
        <f>G86+G16</f>
        <v>8306.9</v>
      </c>
      <c r="H128" s="48">
        <f>H86+H16</f>
        <v>8385.7000000000007</v>
      </c>
    </row>
    <row r="129" spans="1:8" ht="19.5" thickBot="1">
      <c r="A129" s="9" t="s">
        <v>140</v>
      </c>
      <c r="B129" s="7" t="s">
        <v>141</v>
      </c>
      <c r="C129" s="7"/>
      <c r="D129" s="7"/>
      <c r="E129" s="11"/>
      <c r="F129" s="12">
        <f>F130</f>
        <v>168.5</v>
      </c>
      <c r="G129" s="12">
        <f t="shared" ref="G129:H129" si="38">SUM(G131+G142+G145+G148)</f>
        <v>40</v>
      </c>
      <c r="H129" s="12">
        <f t="shared" si="38"/>
        <v>40</v>
      </c>
    </row>
    <row r="130" spans="1:8" ht="19.5" thickBot="1">
      <c r="A130" s="82" t="s">
        <v>142</v>
      </c>
      <c r="B130" s="26" t="s">
        <v>143</v>
      </c>
      <c r="C130" s="7"/>
      <c r="D130" s="7"/>
      <c r="E130" s="11"/>
      <c r="F130" s="12">
        <f>F140+F142</f>
        <v>168.5</v>
      </c>
      <c r="G130" s="12">
        <f t="shared" ref="G130:H130" si="39">G144</f>
        <v>40</v>
      </c>
      <c r="H130" s="12">
        <f t="shared" si="39"/>
        <v>40</v>
      </c>
    </row>
    <row r="131" spans="1:8" ht="17.25" hidden="1" customHeight="1" thickBot="1">
      <c r="A131" s="83" t="s">
        <v>144</v>
      </c>
      <c r="B131" s="45" t="s">
        <v>145</v>
      </c>
      <c r="C131" s="84" t="s">
        <v>44</v>
      </c>
      <c r="D131" s="84" t="s">
        <v>146</v>
      </c>
      <c r="E131" s="85"/>
      <c r="F131" s="32">
        <f t="shared" ref="F131:H132" si="40">SUM(F132)</f>
        <v>0</v>
      </c>
      <c r="G131" s="33">
        <f t="shared" si="40"/>
        <v>0</v>
      </c>
      <c r="H131" s="33">
        <f t="shared" si="40"/>
        <v>0</v>
      </c>
    </row>
    <row r="132" spans="1:8" ht="22.5" hidden="1" customHeight="1" thickBot="1">
      <c r="A132" s="86" t="s">
        <v>147</v>
      </c>
      <c r="B132" s="51" t="s">
        <v>145</v>
      </c>
      <c r="C132" s="87" t="s">
        <v>44</v>
      </c>
      <c r="D132" s="87" t="s">
        <v>146</v>
      </c>
      <c r="E132" s="88"/>
      <c r="F132" s="17">
        <f t="shared" si="40"/>
        <v>0</v>
      </c>
      <c r="G132" s="18">
        <f t="shared" si="40"/>
        <v>0</v>
      </c>
      <c r="H132" s="18">
        <f t="shared" si="40"/>
        <v>0</v>
      </c>
    </row>
    <row r="133" spans="1:8" ht="19.5" hidden="1" thickBot="1">
      <c r="A133" s="86" t="s">
        <v>148</v>
      </c>
      <c r="B133" s="51" t="s">
        <v>145</v>
      </c>
      <c r="C133" s="87" t="s">
        <v>44</v>
      </c>
      <c r="D133" s="87" t="s">
        <v>146</v>
      </c>
      <c r="E133" s="69" t="s">
        <v>149</v>
      </c>
      <c r="F133" s="96">
        <v>0</v>
      </c>
      <c r="G133" s="97">
        <v>0</v>
      </c>
      <c r="H133" s="97">
        <v>0</v>
      </c>
    </row>
    <row r="134" spans="1:8" ht="36" hidden="1" customHeight="1" thickBot="1">
      <c r="A134" s="102" t="s">
        <v>162</v>
      </c>
      <c r="B134" s="107" t="s">
        <v>163</v>
      </c>
      <c r="C134" s="98" t="s">
        <v>22</v>
      </c>
      <c r="D134" s="98" t="s">
        <v>164</v>
      </c>
      <c r="E134" s="99"/>
      <c r="F134" s="108"/>
      <c r="G134" s="108">
        <v>0</v>
      </c>
      <c r="H134" s="108">
        <v>0</v>
      </c>
    </row>
    <row r="135" spans="1:8" ht="35.25" hidden="1" customHeight="1">
      <c r="A135" s="104" t="s">
        <v>25</v>
      </c>
      <c r="B135" s="73" t="s">
        <v>163</v>
      </c>
      <c r="C135" s="106" t="s">
        <v>22</v>
      </c>
      <c r="D135" s="100" t="s">
        <v>164</v>
      </c>
      <c r="E135" s="101" t="s">
        <v>27</v>
      </c>
      <c r="F135" s="81"/>
      <c r="G135" s="81">
        <v>0</v>
      </c>
      <c r="H135" s="81">
        <v>0</v>
      </c>
    </row>
    <row r="136" spans="1:8" ht="37.5" hidden="1">
      <c r="A136" s="105" t="s">
        <v>165</v>
      </c>
      <c r="B136" s="71" t="s">
        <v>166</v>
      </c>
      <c r="C136" s="109" t="s">
        <v>44</v>
      </c>
      <c r="D136" s="91">
        <v>13</v>
      </c>
      <c r="E136" s="99"/>
      <c r="F136" s="103"/>
      <c r="G136" s="110">
        <v>0</v>
      </c>
      <c r="H136" s="110">
        <v>0</v>
      </c>
    </row>
    <row r="137" spans="1:8" ht="35.25" hidden="1" customHeight="1">
      <c r="A137" s="27" t="s">
        <v>25</v>
      </c>
      <c r="B137" s="72" t="s">
        <v>166</v>
      </c>
      <c r="C137" s="111" t="s">
        <v>44</v>
      </c>
      <c r="D137" s="112">
        <v>13</v>
      </c>
      <c r="E137" s="101" t="s">
        <v>27</v>
      </c>
      <c r="F137" s="115"/>
      <c r="G137" s="113">
        <v>0</v>
      </c>
      <c r="H137" s="113">
        <v>0</v>
      </c>
    </row>
    <row r="138" spans="1:8" ht="35.25" hidden="1" customHeight="1">
      <c r="A138" s="105" t="s">
        <v>167</v>
      </c>
      <c r="B138" s="71" t="s">
        <v>151</v>
      </c>
      <c r="C138" s="91" t="s">
        <v>22</v>
      </c>
      <c r="D138" s="91" t="s">
        <v>164</v>
      </c>
      <c r="E138" s="99"/>
      <c r="F138" s="103"/>
      <c r="G138" s="103">
        <v>0</v>
      </c>
      <c r="H138" s="103">
        <v>0</v>
      </c>
    </row>
    <row r="139" spans="1:8" ht="35.25" hidden="1" customHeight="1" thickBot="1">
      <c r="A139" s="140" t="s">
        <v>25</v>
      </c>
      <c r="B139" s="141" t="s">
        <v>151</v>
      </c>
      <c r="C139" s="100" t="s">
        <v>22</v>
      </c>
      <c r="D139" s="100" t="s">
        <v>164</v>
      </c>
      <c r="E139" s="142" t="s">
        <v>27</v>
      </c>
      <c r="F139" s="76"/>
      <c r="G139" s="76">
        <v>0</v>
      </c>
      <c r="H139" s="76">
        <v>0</v>
      </c>
    </row>
    <row r="140" spans="1:8" ht="35.25" customHeight="1" thickBot="1">
      <c r="A140" s="139" t="s">
        <v>144</v>
      </c>
      <c r="B140" s="71" t="s">
        <v>145</v>
      </c>
      <c r="C140" s="91" t="s">
        <v>44</v>
      </c>
      <c r="D140" s="91" t="s">
        <v>146</v>
      </c>
      <c r="E140" s="143"/>
      <c r="F140" s="103">
        <f>F141</f>
        <v>128.5</v>
      </c>
      <c r="G140" s="103">
        <f t="shared" ref="G140:H140" si="41">G141</f>
        <v>0</v>
      </c>
      <c r="H140" s="103">
        <f t="shared" si="41"/>
        <v>0</v>
      </c>
    </row>
    <row r="141" spans="1:8" ht="35.25" customHeight="1" thickBot="1">
      <c r="A141" s="144" t="s">
        <v>148</v>
      </c>
      <c r="B141" s="71" t="s">
        <v>145</v>
      </c>
      <c r="C141" s="94" t="s">
        <v>44</v>
      </c>
      <c r="D141" s="94" t="s">
        <v>146</v>
      </c>
      <c r="E141" s="143" t="s">
        <v>149</v>
      </c>
      <c r="F141" s="81">
        <v>128.5</v>
      </c>
      <c r="G141" s="81">
        <v>0</v>
      </c>
      <c r="H141" s="81">
        <v>0</v>
      </c>
    </row>
    <row r="142" spans="1:8" ht="15" customHeight="1">
      <c r="A142" s="122" t="s">
        <v>150</v>
      </c>
      <c r="B142" s="123" t="s">
        <v>151</v>
      </c>
      <c r="C142" s="123" t="s">
        <v>44</v>
      </c>
      <c r="D142" s="123">
        <v>11</v>
      </c>
      <c r="E142" s="124"/>
      <c r="F142" s="125">
        <f>F144</f>
        <v>40</v>
      </c>
      <c r="G142" s="126">
        <f t="shared" ref="G142:H142" si="42">SUM(G144)</f>
        <v>40</v>
      </c>
      <c r="H142" s="126">
        <f t="shared" si="42"/>
        <v>40</v>
      </c>
    </row>
    <row r="143" spans="1:8" ht="21.75" customHeight="1">
      <c r="A143" s="122"/>
      <c r="B143" s="123"/>
      <c r="C143" s="123"/>
      <c r="D143" s="123"/>
      <c r="E143" s="124"/>
      <c r="F143" s="125"/>
      <c r="G143" s="126"/>
      <c r="H143" s="126"/>
    </row>
    <row r="144" spans="1:8" ht="19.5" thickBot="1">
      <c r="A144" s="19" t="s">
        <v>152</v>
      </c>
      <c r="B144" s="15" t="s">
        <v>151</v>
      </c>
      <c r="C144" s="15" t="s">
        <v>44</v>
      </c>
      <c r="D144" s="15">
        <v>11</v>
      </c>
      <c r="E144" s="16">
        <v>870</v>
      </c>
      <c r="F144" s="17">
        <v>40</v>
      </c>
      <c r="G144" s="18">
        <v>40</v>
      </c>
      <c r="H144" s="18">
        <v>40</v>
      </c>
    </row>
    <row r="145" spans="1:8" ht="57" hidden="1" customHeight="1" thickBot="1">
      <c r="A145" s="9" t="s">
        <v>153</v>
      </c>
      <c r="B145" s="7" t="s">
        <v>154</v>
      </c>
      <c r="C145" s="7" t="s">
        <v>22</v>
      </c>
      <c r="D145" s="7">
        <v>14</v>
      </c>
      <c r="E145" s="11"/>
      <c r="F145" s="12">
        <f>SUM(F146+F147)</f>
        <v>0</v>
      </c>
      <c r="G145" s="12">
        <f t="shared" ref="G145:H145" si="43">SUM(G146+G147)</f>
        <v>0</v>
      </c>
      <c r="H145" s="12">
        <f t="shared" si="43"/>
        <v>0</v>
      </c>
    </row>
    <row r="146" spans="1:8" ht="75.75" hidden="1" customHeight="1" thickBot="1">
      <c r="A146" s="19" t="s">
        <v>155</v>
      </c>
      <c r="B146" s="15" t="s">
        <v>154</v>
      </c>
      <c r="C146" s="15" t="s">
        <v>22</v>
      </c>
      <c r="D146" s="15">
        <v>14</v>
      </c>
      <c r="E146" s="16">
        <v>123</v>
      </c>
      <c r="F146" s="17">
        <v>0</v>
      </c>
      <c r="G146" s="18">
        <v>0</v>
      </c>
      <c r="H146" s="18">
        <v>0</v>
      </c>
    </row>
    <row r="147" spans="1:8" ht="35.25" hidden="1" customHeight="1" thickBot="1">
      <c r="A147" s="13" t="s">
        <v>25</v>
      </c>
      <c r="B147" s="15" t="s">
        <v>154</v>
      </c>
      <c r="C147" s="15" t="s">
        <v>22</v>
      </c>
      <c r="D147" s="15" t="s">
        <v>156</v>
      </c>
      <c r="E147" s="16" t="s">
        <v>27</v>
      </c>
      <c r="F147" s="17">
        <v>0</v>
      </c>
      <c r="G147" s="18">
        <v>0</v>
      </c>
      <c r="H147" s="18">
        <v>0</v>
      </c>
    </row>
    <row r="148" spans="1:8" ht="19.5" hidden="1" thickBot="1">
      <c r="A148" s="89" t="s">
        <v>157</v>
      </c>
      <c r="B148" s="30" t="s">
        <v>158</v>
      </c>
      <c r="C148" s="30" t="s">
        <v>21</v>
      </c>
      <c r="D148" s="30" t="s">
        <v>44</v>
      </c>
      <c r="E148" s="31"/>
      <c r="F148" s="32">
        <f t="shared" ref="F148:H149" si="44">SUM(F149)</f>
        <v>0</v>
      </c>
      <c r="G148" s="33">
        <f t="shared" si="44"/>
        <v>0</v>
      </c>
      <c r="H148" s="33">
        <f t="shared" si="44"/>
        <v>0</v>
      </c>
    </row>
    <row r="149" spans="1:8" ht="19.5" hidden="1" thickBot="1">
      <c r="A149" s="19" t="s">
        <v>159</v>
      </c>
      <c r="B149" s="15" t="s">
        <v>158</v>
      </c>
      <c r="C149" s="15" t="s">
        <v>21</v>
      </c>
      <c r="D149" s="15" t="s">
        <v>44</v>
      </c>
      <c r="E149" s="16"/>
      <c r="F149" s="17">
        <f t="shared" si="44"/>
        <v>0</v>
      </c>
      <c r="G149" s="18">
        <f t="shared" si="44"/>
        <v>0</v>
      </c>
      <c r="H149" s="18">
        <f t="shared" si="44"/>
        <v>0</v>
      </c>
    </row>
    <row r="150" spans="1:8" ht="57" hidden="1" thickBot="1">
      <c r="A150" s="19" t="s">
        <v>25</v>
      </c>
      <c r="B150" s="15" t="s">
        <v>158</v>
      </c>
      <c r="C150" s="15" t="s">
        <v>21</v>
      </c>
      <c r="D150" s="15" t="s">
        <v>44</v>
      </c>
      <c r="E150" s="16">
        <v>240</v>
      </c>
      <c r="F150" s="17">
        <v>0</v>
      </c>
      <c r="G150" s="18">
        <v>0</v>
      </c>
      <c r="H150" s="18">
        <v>0</v>
      </c>
    </row>
    <row r="151" spans="1:8" ht="38.25" hidden="1" thickBot="1">
      <c r="A151" s="139" t="s">
        <v>144</v>
      </c>
      <c r="B151" s="71" t="s">
        <v>145</v>
      </c>
      <c r="C151" s="90" t="s">
        <v>22</v>
      </c>
      <c r="D151" s="91" t="s">
        <v>156</v>
      </c>
      <c r="E151" s="92"/>
      <c r="F151" s="28"/>
      <c r="G151" s="28">
        <v>0</v>
      </c>
      <c r="H151" s="28">
        <v>0</v>
      </c>
    </row>
    <row r="152" spans="1:8" ht="37.5" hidden="1" customHeight="1" thickBot="1">
      <c r="A152" s="60" t="s">
        <v>25</v>
      </c>
      <c r="B152" s="73" t="s">
        <v>154</v>
      </c>
      <c r="C152" s="93" t="s">
        <v>22</v>
      </c>
      <c r="D152" s="94" t="s">
        <v>156</v>
      </c>
      <c r="E152" s="56" t="s">
        <v>27</v>
      </c>
      <c r="F152" s="41"/>
      <c r="G152" s="41">
        <v>0</v>
      </c>
      <c r="H152" s="41">
        <v>0</v>
      </c>
    </row>
    <row r="153" spans="1:8" ht="19.5" thickBot="1">
      <c r="A153" s="9" t="s">
        <v>160</v>
      </c>
      <c r="B153" s="7"/>
      <c r="C153" s="7"/>
      <c r="D153" s="7"/>
      <c r="E153" s="11"/>
      <c r="F153" s="12">
        <v>0</v>
      </c>
      <c r="G153" s="28">
        <v>209.1</v>
      </c>
      <c r="H153" s="28">
        <v>432.9</v>
      </c>
    </row>
    <row r="154" spans="1:8" ht="19.5" thickBot="1">
      <c r="A154" s="9" t="s">
        <v>161</v>
      </c>
      <c r="B154" s="7"/>
      <c r="C154" s="7"/>
      <c r="D154" s="7"/>
      <c r="E154" s="7"/>
      <c r="F154" s="10">
        <f>F128+F129</f>
        <v>8849.7999999999993</v>
      </c>
      <c r="G154" s="10">
        <f>G128+G129+G153</f>
        <v>8556</v>
      </c>
      <c r="H154" s="10">
        <f>H128+H129+H153</f>
        <v>8858.6</v>
      </c>
    </row>
    <row r="155" spans="1:8" ht="18.75">
      <c r="A155" s="95"/>
    </row>
  </sheetData>
  <mergeCells count="22">
    <mergeCell ref="G105:G107"/>
    <mergeCell ref="H105:H107"/>
    <mergeCell ref="A142:A143"/>
    <mergeCell ref="B142:B143"/>
    <mergeCell ref="C142:C143"/>
    <mergeCell ref="D142:D143"/>
    <mergeCell ref="E142:E143"/>
    <mergeCell ref="F142:F143"/>
    <mergeCell ref="G142:G143"/>
    <mergeCell ref="H142:H143"/>
    <mergeCell ref="A105:A107"/>
    <mergeCell ref="B105:B107"/>
    <mergeCell ref="C105:C107"/>
    <mergeCell ref="D105:D107"/>
    <mergeCell ref="E105:E107"/>
    <mergeCell ref="F105:F107"/>
    <mergeCell ref="A14:H14"/>
    <mergeCell ref="G9:H9"/>
    <mergeCell ref="A10:H10"/>
    <mergeCell ref="A11:H11"/>
    <mergeCell ref="A12:H12"/>
    <mergeCell ref="A13:H13"/>
  </mergeCells>
  <pageMargins left="0.51181102362204722" right="0.51181102362204722" top="1.3385826771653544" bottom="0.55118110236220474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Natalia</cp:lastModifiedBy>
  <dcterms:created xsi:type="dcterms:W3CDTF">2024-08-27T11:29:18Z</dcterms:created>
  <dcterms:modified xsi:type="dcterms:W3CDTF">2024-11-10T07:40:07Z</dcterms:modified>
</cp:coreProperties>
</file>